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65" windowWidth="19140" windowHeight="7275"/>
  </bookViews>
  <sheets>
    <sheet name="Gen April 11-12" sheetId="21" r:id="rId1"/>
    <sheet name="Gen Mar 1112 " sheetId="17" r:id="rId2"/>
    <sheet name="Gen Feb 1112 " sheetId="16" r:id="rId3"/>
    <sheet name="Gen Jan 10-11" sheetId="13" r:id="rId4"/>
    <sheet name="Gen Dec 10-11" sheetId="10" r:id="rId5"/>
    <sheet name="Gen Nov 10-11" sheetId="9" r:id="rId6"/>
    <sheet name="Gen Oct 10-11" sheetId="4" r:id="rId7"/>
    <sheet name="Gen Sept 10-11" sheetId="2" r:id="rId8"/>
    <sheet name="PECO April 11-12 " sheetId="22" r:id="rId9"/>
    <sheet name="PECO Mar 10-11 " sheetId="18" r:id="rId10"/>
    <sheet name="PECO Jan 10-11" sheetId="15" r:id="rId11"/>
    <sheet name="PECO Dec10-11 " sheetId="12" r:id="rId12"/>
    <sheet name="PECO Nov 10-11" sheetId="7" r:id="rId13"/>
    <sheet name="PECO Oct 10-11" sheetId="5" r:id="rId14"/>
    <sheet name="SFS April 11-12)" sheetId="23" r:id="rId15"/>
    <sheet name="SFS Mar 10-11 " sheetId="19" r:id="rId16"/>
    <sheet name="SFS Jan 10-11 " sheetId="14" r:id="rId17"/>
    <sheet name="SFS Sept 10-11" sheetId="3" r:id="rId18"/>
    <sheet name="Fed April 11-12" sheetId="24" r:id="rId19"/>
    <sheet name="Fed Mar 10-11" sheetId="20" r:id="rId20"/>
    <sheet name="Fed Dec 10-11" sheetId="11" r:id="rId21"/>
    <sheet name="Fed Nov 10-11" sheetId="8" r:id="rId22"/>
    <sheet name="Fed Oct 10-11 " sheetId="6" r:id="rId23"/>
    <sheet name="Fed Sept 10-11" sheetId="1" r:id="rId24"/>
  </sheets>
  <calcPr calcId="145621"/>
</workbook>
</file>

<file path=xl/calcChain.xml><?xml version="1.0" encoding="utf-8"?>
<calcChain xmlns="http://schemas.openxmlformats.org/spreadsheetml/2006/main">
  <c r="D36" i="24" l="1"/>
  <c r="C36" i="24"/>
  <c r="C25" i="24"/>
  <c r="D24" i="24"/>
  <c r="D23" i="24"/>
  <c r="C22" i="24"/>
  <c r="D20" i="24"/>
  <c r="D18" i="24"/>
  <c r="D17" i="24"/>
  <c r="C21" i="24"/>
  <c r="C19" i="24"/>
  <c r="C20" i="23"/>
  <c r="D21" i="23"/>
  <c r="D39" i="23" s="1"/>
  <c r="C16" i="23"/>
  <c r="D15" i="23"/>
  <c r="C14" i="23"/>
  <c r="D13" i="23"/>
  <c r="D12" i="23"/>
  <c r="C11" i="23"/>
  <c r="C10" i="23"/>
  <c r="C9" i="23"/>
  <c r="C19" i="23"/>
  <c r="D18" i="22"/>
  <c r="D36" i="22" s="1"/>
  <c r="C17" i="22"/>
  <c r="C36" i="22" s="1"/>
  <c r="C9" i="22"/>
  <c r="C17" i="21"/>
  <c r="C16" i="21"/>
  <c r="D15" i="21"/>
  <c r="C14" i="21"/>
  <c r="C13" i="21"/>
  <c r="C12" i="21"/>
  <c r="D11" i="21"/>
  <c r="C10" i="21"/>
  <c r="D24" i="21"/>
  <c r="D53" i="21" s="1"/>
  <c r="C53" i="21"/>
  <c r="C52" i="21"/>
  <c r="C51" i="21"/>
  <c r="C50" i="21"/>
  <c r="C49" i="21"/>
  <c r="C48" i="21"/>
  <c r="C47" i="21"/>
  <c r="C46" i="21"/>
  <c r="C45" i="21"/>
  <c r="D44" i="21"/>
  <c r="D41" i="21"/>
  <c r="C39" i="23" l="1"/>
  <c r="D38" i="21"/>
  <c r="C37" i="21"/>
  <c r="C35" i="21"/>
  <c r="D32" i="21"/>
  <c r="D31" i="21"/>
  <c r="C28" i="21"/>
  <c r="D27" i="21"/>
  <c r="C43" i="21"/>
  <c r="D42" i="21"/>
  <c r="C40" i="21"/>
  <c r="C39" i="21"/>
  <c r="D36" i="21"/>
  <c r="C34" i="21"/>
  <c r="D33" i="21"/>
  <c r="C30" i="21"/>
  <c r="C29" i="21"/>
  <c r="D26" i="21"/>
  <c r="C25" i="21"/>
  <c r="C23" i="21"/>
  <c r="D21" i="21"/>
  <c r="C36" i="20" l="1"/>
  <c r="C20" i="20"/>
  <c r="C19" i="20"/>
  <c r="C18" i="20"/>
  <c r="C17" i="20"/>
  <c r="C21" i="20"/>
  <c r="D36" i="20"/>
  <c r="C9" i="20"/>
  <c r="D18" i="19"/>
  <c r="D37" i="19" s="1"/>
  <c r="C17" i="19"/>
  <c r="C20" i="19"/>
  <c r="C19" i="19"/>
  <c r="D18" i="18"/>
  <c r="D36" i="18" s="1"/>
  <c r="C17" i="18"/>
  <c r="C36" i="18" s="1"/>
  <c r="C9" i="18"/>
  <c r="C37" i="19" l="1"/>
  <c r="C37" i="17"/>
  <c r="C35" i="17"/>
  <c r="D34" i="17"/>
  <c r="D33" i="17"/>
  <c r="C31" i="17"/>
  <c r="D30" i="17"/>
  <c r="C29" i="17"/>
  <c r="C28" i="17"/>
  <c r="C27" i="17"/>
  <c r="D25" i="17"/>
  <c r="C24" i="17"/>
  <c r="D23" i="17"/>
  <c r="C22" i="17"/>
  <c r="C21" i="17"/>
  <c r="C40" i="17"/>
  <c r="D39" i="17"/>
  <c r="C38" i="17"/>
  <c r="C36" i="17"/>
  <c r="D32" i="17"/>
  <c r="C26" i="17"/>
  <c r="C20" i="17"/>
  <c r="D19" i="17"/>
  <c r="D18" i="17"/>
  <c r="D17" i="17"/>
  <c r="C45" i="17" l="1"/>
  <c r="D45" i="17"/>
  <c r="D24" i="16"/>
  <c r="D25" i="16"/>
  <c r="D23" i="16"/>
  <c r="D21" i="16"/>
  <c r="D17" i="16"/>
  <c r="C31" i="16"/>
  <c r="C30" i="16"/>
  <c r="C29" i="16"/>
  <c r="D28" i="16"/>
  <c r="C27" i="16"/>
  <c r="C26" i="16"/>
  <c r="C22" i="16"/>
  <c r="C20" i="16"/>
  <c r="D19" i="16"/>
  <c r="D18" i="16"/>
  <c r="D10" i="16"/>
  <c r="D9" i="16"/>
  <c r="D18" i="15"/>
  <c r="D36" i="15" s="1"/>
  <c r="C17" i="15"/>
  <c r="C36" i="15" s="1"/>
  <c r="C9" i="15"/>
  <c r="D36" i="16" l="1"/>
  <c r="C36" i="16"/>
  <c r="D17" i="14"/>
  <c r="C18" i="14"/>
  <c r="C19" i="14"/>
  <c r="D36" i="14"/>
  <c r="C36" i="14"/>
  <c r="C9" i="14"/>
  <c r="C20" i="13"/>
  <c r="C17" i="13"/>
  <c r="D18" i="13"/>
  <c r="D19" i="13"/>
  <c r="D32" i="13"/>
  <c r="D28" i="13"/>
  <c r="C22" i="13"/>
  <c r="C23" i="13"/>
  <c r="C24" i="13"/>
  <c r="C25" i="13"/>
  <c r="C26" i="13"/>
  <c r="C27" i="13"/>
  <c r="C29" i="13"/>
  <c r="C30" i="13"/>
  <c r="C31" i="13"/>
  <c r="C33" i="13"/>
  <c r="C34" i="13"/>
  <c r="C35" i="13"/>
  <c r="C10" i="13"/>
  <c r="C21" i="13"/>
  <c r="C9" i="13"/>
  <c r="D36" i="13" l="1"/>
  <c r="C36" i="13"/>
  <c r="D18" i="12"/>
  <c r="D36" i="12" s="1"/>
  <c r="C17" i="12"/>
  <c r="C36" i="12" s="1"/>
  <c r="C9" i="12"/>
  <c r="C20" i="11"/>
  <c r="C21" i="11"/>
  <c r="C19" i="11"/>
  <c r="C18" i="11"/>
  <c r="D17" i="11"/>
  <c r="C10" i="11"/>
  <c r="C9" i="11"/>
  <c r="C21" i="10"/>
  <c r="D20" i="10"/>
  <c r="D22" i="10"/>
  <c r="C19" i="10"/>
  <c r="C18" i="10"/>
  <c r="D17" i="10"/>
  <c r="D36" i="10" s="1"/>
  <c r="C9" i="10"/>
  <c r="C36" i="11" l="1"/>
  <c r="D36" i="11"/>
  <c r="C36" i="10"/>
  <c r="C18" i="9"/>
  <c r="D21" i="9"/>
  <c r="C20" i="9"/>
  <c r="C19" i="9"/>
  <c r="C36" i="9" s="1"/>
  <c r="D17" i="9"/>
  <c r="C9" i="9"/>
  <c r="D36" i="9" l="1"/>
  <c r="D17" i="8"/>
  <c r="D20" i="8"/>
  <c r="D36" i="8" s="1"/>
  <c r="C19" i="8"/>
  <c r="C18" i="8"/>
  <c r="C10" i="8"/>
  <c r="C9" i="8"/>
  <c r="D18" i="7"/>
  <c r="D36" i="7" s="1"/>
  <c r="C17" i="7"/>
  <c r="C36" i="7" s="1"/>
  <c r="C9" i="7"/>
  <c r="C36" i="8" l="1"/>
  <c r="D20" i="6"/>
  <c r="C21" i="6"/>
  <c r="D22" i="6"/>
  <c r="C19" i="6"/>
  <c r="C18" i="6"/>
  <c r="C17" i="6"/>
  <c r="C10" i="6"/>
  <c r="C9" i="6"/>
  <c r="C20" i="5"/>
  <c r="D18" i="5"/>
  <c r="D36" i="5" s="1"/>
  <c r="C17" i="5"/>
  <c r="C36" i="5" s="1"/>
  <c r="C9" i="5"/>
  <c r="D18" i="4"/>
  <c r="C19" i="4"/>
  <c r="D24" i="4"/>
  <c r="D21" i="4"/>
  <c r="C22" i="4"/>
  <c r="C23" i="4"/>
  <c r="C20" i="4"/>
  <c r="D17" i="4"/>
  <c r="C9" i="4"/>
  <c r="D36" i="6" l="1"/>
  <c r="C36" i="6"/>
  <c r="D36" i="4"/>
  <c r="C36" i="4"/>
  <c r="D18" i="3"/>
  <c r="C17" i="3"/>
  <c r="C20" i="3"/>
  <c r="C36" i="3"/>
  <c r="D36" i="3"/>
  <c r="C9" i="3"/>
  <c r="D19" i="2"/>
  <c r="D17" i="2"/>
  <c r="D36" i="2" s="1"/>
  <c r="C20" i="2"/>
  <c r="C18" i="2"/>
  <c r="C9" i="2"/>
  <c r="C28" i="1"/>
  <c r="D21" i="1"/>
  <c r="D22" i="1"/>
  <c r="C20" i="1"/>
  <c r="C17" i="1"/>
  <c r="C18" i="1"/>
  <c r="C10" i="1"/>
  <c r="D27" i="1"/>
  <c r="C26" i="1"/>
  <c r="D25" i="1"/>
  <c r="D24" i="1"/>
  <c r="D23" i="1"/>
  <c r="C19" i="1"/>
  <c r="C9" i="1"/>
  <c r="C36" i="2" l="1"/>
  <c r="C36" i="1"/>
  <c r="D36" i="1"/>
</calcChain>
</file>

<file path=xl/sharedStrings.xml><?xml version="1.0" encoding="utf-8"?>
<sst xmlns="http://schemas.openxmlformats.org/spreadsheetml/2006/main" count="808" uniqueCount="111">
  <si>
    <t xml:space="preserve">FLORIDA DEPARTMENT OF EDUCATION                                                     </t>
  </si>
  <si>
    <t xml:space="preserve">FINANCIAL MANAGEMENT SECTION                                                     </t>
  </si>
  <si>
    <t xml:space="preserve">RESOLUTION TO AMEND DISTRICT SCHOOL BUDGET                           </t>
  </si>
  <si>
    <t xml:space="preserve">SCHOOL BOARD OF GULF COUNTY                                                      </t>
  </si>
  <si>
    <t xml:space="preserve">FUND NAME </t>
  </si>
  <si>
    <t>Federal</t>
  </si>
  <si>
    <t xml:space="preserve">                                                       E S T I M A T E D  R E V E N U E</t>
  </si>
  <si>
    <t>REVENUE TRANSFERS &amp; BALANCES</t>
  </si>
  <si>
    <t>PRESENT BUDGET</t>
  </si>
  <si>
    <t>INCREASE</t>
  </si>
  <si>
    <t>DECREASE</t>
  </si>
  <si>
    <t>REVISED BUDGET</t>
  </si>
  <si>
    <t>TOTAL</t>
  </si>
  <si>
    <t xml:space="preserve">                                                                A P P R O P R I A T I O N S                                              </t>
  </si>
  <si>
    <t>FUNCTION/OBJECT</t>
  </si>
  <si>
    <t>5000/100</t>
  </si>
  <si>
    <t>5000/200</t>
  </si>
  <si>
    <t>5000/500</t>
  </si>
  <si>
    <t>5000/600</t>
  </si>
  <si>
    <t>6400/100</t>
  </si>
  <si>
    <t>6400/200</t>
  </si>
  <si>
    <t>6400/300</t>
  </si>
  <si>
    <t>6400/700</t>
  </si>
  <si>
    <t>TOTAL REVISIONS</t>
  </si>
  <si>
    <t xml:space="preserve">                                              ADOPTED BY BOARD ______________________20 _____        </t>
  </si>
  <si>
    <t xml:space="preserve">                                              CERTIFIED CORRECT_____________________________          </t>
  </si>
  <si>
    <t>RESOLUTION NO. I</t>
  </si>
  <si>
    <t>5000/300</t>
  </si>
  <si>
    <t>5000/700</t>
  </si>
  <si>
    <t>6400/500</t>
  </si>
  <si>
    <t>7200/700</t>
  </si>
  <si>
    <t>General</t>
  </si>
  <si>
    <t>8100/500</t>
  </si>
  <si>
    <t>6200/700</t>
  </si>
  <si>
    <t>8100/600</t>
  </si>
  <si>
    <t>SFS</t>
  </si>
  <si>
    <t>7600/300</t>
  </si>
  <si>
    <t>7600/500</t>
  </si>
  <si>
    <t xml:space="preserve">DATE      September, 2011                                                                    </t>
  </si>
  <si>
    <t>RESOLUTION NO. II</t>
  </si>
  <si>
    <t xml:space="preserve">DATE      October, 2011                                                                    </t>
  </si>
  <si>
    <t>7300/300</t>
  </si>
  <si>
    <t>7700/300</t>
  </si>
  <si>
    <t>7800/500</t>
  </si>
  <si>
    <t>7900/300</t>
  </si>
  <si>
    <t>7900/400</t>
  </si>
  <si>
    <t>PECO</t>
  </si>
  <si>
    <t>7400/600</t>
  </si>
  <si>
    <t>2760</t>
  </si>
  <si>
    <t>6100/500</t>
  </si>
  <si>
    <t>RESOLUTION NO. III</t>
  </si>
  <si>
    <t xml:space="preserve">DATE      November, 2011                                                                    </t>
  </si>
  <si>
    <t xml:space="preserve">DATE   November, 2011                                                                    </t>
  </si>
  <si>
    <t>9200/700</t>
  </si>
  <si>
    <t>RESOLUTION NO. IV</t>
  </si>
  <si>
    <t xml:space="preserve">DATE   December, 2011                                                                    </t>
  </si>
  <si>
    <t>7200/500</t>
  </si>
  <si>
    <t>8200/300</t>
  </si>
  <si>
    <t xml:space="preserve">DATE      December, 2011                                                                    </t>
  </si>
  <si>
    <t>6400/600</t>
  </si>
  <si>
    <t xml:space="preserve">DATE   January, 2012                                                                   </t>
  </si>
  <si>
    <t>6100/200</t>
  </si>
  <si>
    <t>7100/300</t>
  </si>
  <si>
    <t>7200/100</t>
  </si>
  <si>
    <t>7200/200</t>
  </si>
  <si>
    <t>7200/300</t>
  </si>
  <si>
    <t>7300/100</t>
  </si>
  <si>
    <t>7900/700</t>
  </si>
  <si>
    <t>8100/300</t>
  </si>
  <si>
    <t xml:space="preserve">DATE      January, 2012                                                                    </t>
  </si>
  <si>
    <t>7600/100</t>
  </si>
  <si>
    <t>7600/700</t>
  </si>
  <si>
    <t>RESOLUTION NO. V</t>
  </si>
  <si>
    <t xml:space="preserve">DATE     February, 2012                                                                    </t>
  </si>
  <si>
    <t xml:space="preserve">DATE   February, 2012                                                                   </t>
  </si>
  <si>
    <t>7100/200</t>
  </si>
  <si>
    <t>7300/500</t>
  </si>
  <si>
    <t>7300/700</t>
  </si>
  <si>
    <t>7800/400</t>
  </si>
  <si>
    <t>8100/700</t>
  </si>
  <si>
    <t>RESOLUTION NO. VI</t>
  </si>
  <si>
    <t xml:space="preserve">DATE   March, 2012                                                                   </t>
  </si>
  <si>
    <t xml:space="preserve"> </t>
  </si>
  <si>
    <t>500/700</t>
  </si>
  <si>
    <t>6100/100</t>
  </si>
  <si>
    <t>6100/300</t>
  </si>
  <si>
    <t>7100/100</t>
  </si>
  <si>
    <t>7300/200</t>
  </si>
  <si>
    <t>7500/200</t>
  </si>
  <si>
    <t>7800/200</t>
  </si>
  <si>
    <t>7800/300</t>
  </si>
  <si>
    <t xml:space="preserve">DATE     March, 2012                                                                    </t>
  </si>
  <si>
    <t xml:space="preserve">DATE    March, 2012                                                                    </t>
  </si>
  <si>
    <t>7600/200</t>
  </si>
  <si>
    <t>7600/600</t>
  </si>
  <si>
    <t xml:space="preserve">DATE      March, 2012                                                                    </t>
  </si>
  <si>
    <t>RESOLUTION NO. VIII</t>
  </si>
  <si>
    <t xml:space="preserve">DATE   April, 2012                                                                   </t>
  </si>
  <si>
    <t>6200/600</t>
  </si>
  <si>
    <t>6300/200</t>
  </si>
  <si>
    <t>6300/500</t>
  </si>
  <si>
    <t>6500/500</t>
  </si>
  <si>
    <t>7500/100</t>
  </si>
  <si>
    <t>7800/100</t>
  </si>
  <si>
    <t>7900/100</t>
  </si>
  <si>
    <t>7900/200</t>
  </si>
  <si>
    <t>8100/100</t>
  </si>
  <si>
    <t>8100/200</t>
  </si>
  <si>
    <t>9700/900</t>
  </si>
  <si>
    <t xml:space="preserve">DATE    April, 2012                                                                    </t>
  </si>
  <si>
    <t xml:space="preserve">DATE   April, 2012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</si>
</sst>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/>
    <xf numFmtId="39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0" fillId="0" borderId="0" xfId="0" applyNumberFormat="1"/>
    <xf numFmtId="39" fontId="0" fillId="0" borderId="0" xfId="0" applyNumberFormat="1"/>
    <xf numFmtId="49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/>
    <xf numFmtId="164" fontId="4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Normal="100" workbookViewId="0">
      <selection activeCell="C9" sqref="C9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96</v>
      </c>
      <c r="B5" s="3"/>
      <c r="E5" s="1" t="s">
        <v>31</v>
      </c>
    </row>
    <row r="6" spans="1:5" ht="17.25" customHeight="1" x14ac:dyDescent="0.2">
      <c r="A6" s="2" t="s">
        <v>97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14760064.92</v>
      </c>
      <c r="C9" s="7">
        <v>138306.06</v>
      </c>
      <c r="D9" s="17" t="s">
        <v>82</v>
      </c>
      <c r="E9" s="7">
        <v>14898370.98</v>
      </c>
    </row>
    <row r="10" spans="1:5" ht="22.5" customHeight="1" x14ac:dyDescent="0.2">
      <c r="A10" s="22">
        <v>202</v>
      </c>
      <c r="B10" s="7">
        <v>25000</v>
      </c>
      <c r="C10" s="7">
        <f>SUM(E10-B10)</f>
        <v>15000</v>
      </c>
      <c r="D10" s="17" t="s">
        <v>82</v>
      </c>
      <c r="E10" s="7">
        <v>40000</v>
      </c>
    </row>
    <row r="11" spans="1:5" ht="22.5" customHeight="1" x14ac:dyDescent="0.2">
      <c r="A11" s="22">
        <v>310</v>
      </c>
      <c r="B11" s="7">
        <v>1439458</v>
      </c>
      <c r="C11" s="8"/>
      <c r="D11" s="8">
        <f>SUM(B11-E11)</f>
        <v>83033</v>
      </c>
      <c r="E11" s="7">
        <v>1356425</v>
      </c>
    </row>
    <row r="12" spans="1:5" ht="22.5" customHeight="1" x14ac:dyDescent="0.2">
      <c r="A12" s="23">
        <v>344</v>
      </c>
      <c r="B12" s="7">
        <v>5154</v>
      </c>
      <c r="C12" s="8">
        <f>SUM(E12-B12)</f>
        <v>699</v>
      </c>
      <c r="D12" s="8"/>
      <c r="E12" s="7">
        <v>5853</v>
      </c>
    </row>
    <row r="13" spans="1:5" ht="22.5" customHeight="1" x14ac:dyDescent="0.2">
      <c r="A13" s="23">
        <v>355</v>
      </c>
      <c r="B13" s="7">
        <v>1969361</v>
      </c>
      <c r="C13" s="8">
        <f>SUM(E13-B13)</f>
        <v>23525</v>
      </c>
      <c r="D13" s="8"/>
      <c r="E13" s="7">
        <v>1992886</v>
      </c>
    </row>
    <row r="14" spans="1:5" ht="22.5" customHeight="1" x14ac:dyDescent="0.2">
      <c r="A14" s="23">
        <v>390</v>
      </c>
      <c r="B14" s="7">
        <v>50225.599999999999</v>
      </c>
      <c r="C14" s="8">
        <f>SUM(E14-B14)</f>
        <v>143.81999999999971</v>
      </c>
      <c r="D14" s="8"/>
      <c r="E14" s="7">
        <v>50369.42</v>
      </c>
    </row>
    <row r="15" spans="1:5" ht="22.5" customHeight="1" x14ac:dyDescent="0.2">
      <c r="A15" s="23">
        <v>471</v>
      </c>
      <c r="B15" s="7">
        <v>50000</v>
      </c>
      <c r="C15" s="8" t="s">
        <v>82</v>
      </c>
      <c r="D15" s="8">
        <f>SUM(B15-E15)</f>
        <v>25000</v>
      </c>
      <c r="E15" s="7">
        <v>25000</v>
      </c>
    </row>
    <row r="16" spans="1:5" ht="22.5" customHeight="1" x14ac:dyDescent="0.2">
      <c r="A16" s="23">
        <v>490</v>
      </c>
      <c r="B16" s="7">
        <v>150000</v>
      </c>
      <c r="C16" s="8">
        <f>SUM(E16-B16)</f>
        <v>187811.24</v>
      </c>
      <c r="D16" s="8"/>
      <c r="E16" s="7">
        <v>337811.24</v>
      </c>
    </row>
    <row r="17" spans="1:5" ht="22.5" customHeight="1" x14ac:dyDescent="0.2">
      <c r="A17" s="23">
        <v>740</v>
      </c>
      <c r="B17" s="7">
        <v>0</v>
      </c>
      <c r="C17" s="8">
        <f>SUM(E17-B17)</f>
        <v>19160</v>
      </c>
      <c r="D17" s="8"/>
      <c r="E17" s="7">
        <v>19160</v>
      </c>
    </row>
    <row r="18" spans="1:5" ht="34.5" customHeight="1" x14ac:dyDescent="0.2">
      <c r="A18" t="s">
        <v>13</v>
      </c>
    </row>
    <row r="19" spans="1:5" ht="22.5" customHeight="1" x14ac:dyDescent="0.2">
      <c r="A19" s="5" t="s">
        <v>14</v>
      </c>
      <c r="B19" s="5" t="s">
        <v>8</v>
      </c>
      <c r="C19" s="5" t="s">
        <v>9</v>
      </c>
      <c r="D19" s="5" t="s">
        <v>10</v>
      </c>
      <c r="E19" s="5" t="s">
        <v>11</v>
      </c>
    </row>
    <row r="20" spans="1:5" ht="22.5" customHeight="1" x14ac:dyDescent="0.2">
      <c r="A20" s="13" t="s">
        <v>15</v>
      </c>
      <c r="B20" s="7">
        <v>6070649</v>
      </c>
      <c r="C20" s="7"/>
      <c r="D20" s="7">
        <v>31496</v>
      </c>
      <c r="E20" s="7">
        <v>6039153</v>
      </c>
    </row>
    <row r="21" spans="1:5" ht="22.5" customHeight="1" x14ac:dyDescent="0.2">
      <c r="A21" s="13" t="s">
        <v>16</v>
      </c>
      <c r="B21" s="7">
        <v>1466189.56</v>
      </c>
      <c r="C21" s="7"/>
      <c r="D21" s="7">
        <f t="shared" ref="D21:D36" si="0">B21-E21</f>
        <v>7381.4799999999814</v>
      </c>
      <c r="E21" s="7">
        <v>1458808.08</v>
      </c>
    </row>
    <row r="22" spans="1:5" ht="22.5" customHeight="1" x14ac:dyDescent="0.2">
      <c r="A22" s="13" t="s">
        <v>27</v>
      </c>
      <c r="B22" s="7">
        <v>307417.42</v>
      </c>
      <c r="C22" s="7">
        <v>56465</v>
      </c>
      <c r="D22" s="7">
        <v>0</v>
      </c>
      <c r="E22" s="7">
        <v>363882.42</v>
      </c>
    </row>
    <row r="23" spans="1:5" ht="22.5" customHeight="1" x14ac:dyDescent="0.2">
      <c r="A23" s="13" t="s">
        <v>17</v>
      </c>
      <c r="B23" s="7">
        <v>383685.79</v>
      </c>
      <c r="C23" s="7">
        <f>E23-B23</f>
        <v>17702.72000000003</v>
      </c>
      <c r="D23" s="7"/>
      <c r="E23" s="7">
        <v>401388.51</v>
      </c>
    </row>
    <row r="24" spans="1:5" ht="22.5" customHeight="1" x14ac:dyDescent="0.2">
      <c r="A24" s="18" t="s">
        <v>18</v>
      </c>
      <c r="B24" s="7">
        <v>229298.51</v>
      </c>
      <c r="C24" s="7" t="s">
        <v>82</v>
      </c>
      <c r="D24" s="7">
        <f>SUM(B24-E24)</f>
        <v>15180</v>
      </c>
      <c r="E24" s="7">
        <v>214118.51</v>
      </c>
    </row>
    <row r="25" spans="1:5" ht="22.5" customHeight="1" x14ac:dyDescent="0.2">
      <c r="A25" s="13" t="s">
        <v>28</v>
      </c>
      <c r="B25" s="7">
        <v>123042</v>
      </c>
      <c r="C25" s="7">
        <f>E25-B25</f>
        <v>12734</v>
      </c>
      <c r="D25" s="7"/>
      <c r="E25" s="7">
        <v>135776</v>
      </c>
    </row>
    <row r="26" spans="1:5" ht="22.5" customHeight="1" x14ac:dyDescent="0.2">
      <c r="A26" s="13" t="s">
        <v>98</v>
      </c>
      <c r="B26" s="7">
        <v>9794.27</v>
      </c>
      <c r="C26" s="7"/>
      <c r="D26" s="7">
        <f t="shared" si="0"/>
        <v>62</v>
      </c>
      <c r="E26" s="7">
        <v>9732.27</v>
      </c>
    </row>
    <row r="27" spans="1:5" ht="22.5" customHeight="1" x14ac:dyDescent="0.2">
      <c r="A27" s="13" t="s">
        <v>99</v>
      </c>
      <c r="B27" s="7">
        <v>34181</v>
      </c>
      <c r="C27" s="7" t="s">
        <v>82</v>
      </c>
      <c r="D27" s="7">
        <f t="shared" si="0"/>
        <v>1043</v>
      </c>
      <c r="E27" s="7">
        <v>33138</v>
      </c>
    </row>
    <row r="28" spans="1:5" ht="22.5" customHeight="1" x14ac:dyDescent="0.2">
      <c r="A28" s="13" t="s">
        <v>100</v>
      </c>
      <c r="B28" s="7">
        <v>3450</v>
      </c>
      <c r="C28" s="7">
        <f t="shared" ref="C28:C43" si="1">E28-B28</f>
        <v>1043</v>
      </c>
      <c r="D28" s="7" t="s">
        <v>82</v>
      </c>
      <c r="E28" s="7">
        <v>4493</v>
      </c>
    </row>
    <row r="29" spans="1:5" ht="22.5" customHeight="1" x14ac:dyDescent="0.2">
      <c r="A29" s="13" t="s">
        <v>19</v>
      </c>
      <c r="B29" s="7">
        <v>227877</v>
      </c>
      <c r="C29" s="7">
        <f t="shared" si="1"/>
        <v>1400</v>
      </c>
      <c r="D29" s="7"/>
      <c r="E29" s="7">
        <v>229277</v>
      </c>
    </row>
    <row r="30" spans="1:5" ht="22.5" customHeight="1" x14ac:dyDescent="0.2">
      <c r="A30" s="13" t="s">
        <v>101</v>
      </c>
      <c r="B30" s="7">
        <v>225.6</v>
      </c>
      <c r="C30" s="7">
        <f t="shared" si="1"/>
        <v>143.82000000000002</v>
      </c>
      <c r="D30" s="7"/>
      <c r="E30" s="7">
        <v>369.42</v>
      </c>
    </row>
    <row r="31" spans="1:5" ht="22.5" customHeight="1" x14ac:dyDescent="0.2">
      <c r="A31" s="18" t="s">
        <v>65</v>
      </c>
      <c r="B31" s="7">
        <v>246614</v>
      </c>
      <c r="C31" s="7" t="s">
        <v>82</v>
      </c>
      <c r="D31" s="7">
        <f t="shared" si="0"/>
        <v>42900</v>
      </c>
      <c r="E31" s="7">
        <v>203714</v>
      </c>
    </row>
    <row r="32" spans="1:5" ht="22.5" customHeight="1" x14ac:dyDescent="0.2">
      <c r="A32" s="13" t="s">
        <v>56</v>
      </c>
      <c r="B32" s="7">
        <v>14700</v>
      </c>
      <c r="C32" s="7" t="s">
        <v>82</v>
      </c>
      <c r="D32" s="7">
        <f t="shared" si="0"/>
        <v>2000</v>
      </c>
      <c r="E32" s="7">
        <v>12700</v>
      </c>
    </row>
    <row r="33" spans="1:5" ht="22.5" customHeight="1" x14ac:dyDescent="0.2">
      <c r="A33" s="13" t="s">
        <v>76</v>
      </c>
      <c r="B33" s="7">
        <v>6100</v>
      </c>
      <c r="C33" s="7" t="s">
        <v>82</v>
      </c>
      <c r="D33" s="7">
        <f t="shared" si="0"/>
        <v>500</v>
      </c>
      <c r="E33" s="7">
        <v>5600</v>
      </c>
    </row>
    <row r="34" spans="1:5" ht="22.5" customHeight="1" x14ac:dyDescent="0.2">
      <c r="A34" s="14" t="s">
        <v>77</v>
      </c>
      <c r="B34" s="7">
        <v>2805</v>
      </c>
      <c r="C34" s="7">
        <f t="shared" si="1"/>
        <v>666</v>
      </c>
      <c r="D34" s="7" t="s">
        <v>82</v>
      </c>
      <c r="E34" s="7">
        <v>3471</v>
      </c>
    </row>
    <row r="35" spans="1:5" ht="22.5" customHeight="1" x14ac:dyDescent="0.2">
      <c r="A35" s="13" t="s">
        <v>102</v>
      </c>
      <c r="B35" s="7">
        <v>199456</v>
      </c>
      <c r="C35" s="7">
        <f t="shared" si="1"/>
        <v>106</v>
      </c>
      <c r="D35" s="7" t="s">
        <v>82</v>
      </c>
      <c r="E35" s="7">
        <v>199562</v>
      </c>
    </row>
    <row r="36" spans="1:5" ht="22.5" customHeight="1" x14ac:dyDescent="0.2">
      <c r="A36" s="18" t="s">
        <v>88</v>
      </c>
      <c r="B36" s="7">
        <v>56046</v>
      </c>
      <c r="C36" s="7"/>
      <c r="D36" s="7">
        <f t="shared" si="0"/>
        <v>106</v>
      </c>
      <c r="E36" s="7">
        <v>55940</v>
      </c>
    </row>
    <row r="37" spans="1:5" ht="22.5" customHeight="1" x14ac:dyDescent="0.2">
      <c r="A37" s="13" t="s">
        <v>103</v>
      </c>
      <c r="B37" s="7">
        <v>418645</v>
      </c>
      <c r="C37" s="7">
        <f>SUM(E37-B37)</f>
        <v>3700</v>
      </c>
      <c r="D37" s="7" t="s">
        <v>82</v>
      </c>
      <c r="E37" s="7">
        <v>422345</v>
      </c>
    </row>
    <row r="38" spans="1:5" ht="22.5" customHeight="1" x14ac:dyDescent="0.2">
      <c r="A38" s="13" t="s">
        <v>89</v>
      </c>
      <c r="B38" s="7">
        <v>169178</v>
      </c>
      <c r="C38" s="7" t="s">
        <v>82</v>
      </c>
      <c r="D38" s="7">
        <f>SUM(B38-E38)</f>
        <v>4380</v>
      </c>
      <c r="E38" s="7">
        <v>164798</v>
      </c>
    </row>
    <row r="39" spans="1:5" ht="22.5" customHeight="1" x14ac:dyDescent="0.2">
      <c r="A39" s="18" t="s">
        <v>78</v>
      </c>
      <c r="B39" s="7">
        <v>178528</v>
      </c>
      <c r="C39" s="7">
        <f t="shared" si="1"/>
        <v>5000</v>
      </c>
      <c r="D39" s="7"/>
      <c r="E39" s="7">
        <v>183528</v>
      </c>
    </row>
    <row r="40" spans="1:5" ht="22.5" customHeight="1" x14ac:dyDescent="0.2">
      <c r="A40" s="18" t="s">
        <v>43</v>
      </c>
      <c r="B40" s="7">
        <v>79942.55</v>
      </c>
      <c r="C40" s="7">
        <f t="shared" si="1"/>
        <v>8180</v>
      </c>
      <c r="D40" s="7"/>
      <c r="E40" s="7">
        <v>88122.55</v>
      </c>
    </row>
    <row r="41" spans="1:5" ht="22.5" customHeight="1" x14ac:dyDescent="0.2">
      <c r="A41" s="13" t="s">
        <v>104</v>
      </c>
      <c r="B41" s="7">
        <v>274092</v>
      </c>
      <c r="C41" s="7" t="s">
        <v>82</v>
      </c>
      <c r="D41" s="7">
        <f>B41-E41</f>
        <v>14500</v>
      </c>
      <c r="E41" s="7">
        <v>259592</v>
      </c>
    </row>
    <row r="42" spans="1:5" ht="22.5" customHeight="1" x14ac:dyDescent="0.2">
      <c r="A42" s="13" t="s">
        <v>105</v>
      </c>
      <c r="B42" s="7">
        <v>100230</v>
      </c>
      <c r="C42" s="7"/>
      <c r="D42" s="7">
        <f>B42-E42</f>
        <v>2500</v>
      </c>
      <c r="E42" s="7">
        <v>97730</v>
      </c>
    </row>
    <row r="43" spans="1:5" ht="22.5" customHeight="1" x14ac:dyDescent="0.2">
      <c r="A43" s="13" t="s">
        <v>44</v>
      </c>
      <c r="B43" s="7">
        <v>411621.45</v>
      </c>
      <c r="C43" s="7">
        <f t="shared" si="1"/>
        <v>10500</v>
      </c>
      <c r="D43" s="7"/>
      <c r="E43" s="7">
        <v>422121.45</v>
      </c>
    </row>
    <row r="44" spans="1:5" ht="22.5" customHeight="1" x14ac:dyDescent="0.2">
      <c r="A44" s="13" t="s">
        <v>45</v>
      </c>
      <c r="B44" s="7">
        <v>729850</v>
      </c>
      <c r="C44" s="7"/>
      <c r="D44" s="7">
        <f>SUM(B44-E44)</f>
        <v>10500</v>
      </c>
      <c r="E44" s="7">
        <v>719350</v>
      </c>
    </row>
    <row r="45" spans="1:5" ht="22.5" customHeight="1" x14ac:dyDescent="0.2">
      <c r="A45" s="13" t="s">
        <v>106</v>
      </c>
      <c r="B45" s="7">
        <v>377241</v>
      </c>
      <c r="C45" s="7">
        <f t="shared" ref="C45:C52" si="2">SUM(E45-B45)</f>
        <v>14500</v>
      </c>
      <c r="D45" s="7"/>
      <c r="E45" s="7">
        <v>391741</v>
      </c>
    </row>
    <row r="46" spans="1:5" ht="22.5" customHeight="1" x14ac:dyDescent="0.2">
      <c r="A46" s="13" t="s">
        <v>107</v>
      </c>
      <c r="B46" s="7">
        <v>86734</v>
      </c>
      <c r="C46" s="7">
        <f t="shared" si="2"/>
        <v>2500</v>
      </c>
      <c r="D46" s="7"/>
      <c r="E46" s="7">
        <v>89234</v>
      </c>
    </row>
    <row r="47" spans="1:5" ht="22.5" customHeight="1" x14ac:dyDescent="0.2">
      <c r="A47" s="13" t="s">
        <v>68</v>
      </c>
      <c r="B47" s="7">
        <v>70250</v>
      </c>
      <c r="C47" s="7">
        <f t="shared" si="2"/>
        <v>36160</v>
      </c>
      <c r="D47" s="7"/>
      <c r="E47" s="7">
        <v>106410</v>
      </c>
    </row>
    <row r="48" spans="1:5" ht="22.5" customHeight="1" x14ac:dyDescent="0.2">
      <c r="A48" s="13" t="s">
        <v>32</v>
      </c>
      <c r="B48" s="7">
        <v>158500</v>
      </c>
      <c r="C48" s="7">
        <f t="shared" si="2"/>
        <v>45000</v>
      </c>
      <c r="E48" s="7">
        <v>203500</v>
      </c>
    </row>
    <row r="49" spans="1:5" ht="22.5" customHeight="1" x14ac:dyDescent="0.2">
      <c r="A49" s="13" t="s">
        <v>34</v>
      </c>
      <c r="B49" s="7">
        <v>54000</v>
      </c>
      <c r="C49" s="7">
        <f t="shared" si="2"/>
        <v>28000</v>
      </c>
      <c r="E49" s="7">
        <v>82000</v>
      </c>
    </row>
    <row r="50" spans="1:5" ht="22.5" customHeight="1" x14ac:dyDescent="0.2">
      <c r="A50" s="13" t="s">
        <v>57</v>
      </c>
      <c r="B50" s="7">
        <v>21000</v>
      </c>
      <c r="C50" s="7">
        <f t="shared" si="2"/>
        <v>2000</v>
      </c>
      <c r="E50" s="7">
        <v>23000</v>
      </c>
    </row>
    <row r="51" spans="1:5" ht="22.5" customHeight="1" x14ac:dyDescent="0.2">
      <c r="A51" s="13" t="s">
        <v>108</v>
      </c>
      <c r="B51" s="7">
        <v>50000</v>
      </c>
      <c r="C51" s="7">
        <f t="shared" si="2"/>
        <v>25000</v>
      </c>
      <c r="E51" s="7">
        <v>75000</v>
      </c>
    </row>
    <row r="52" spans="1:5" ht="22.5" customHeight="1" x14ac:dyDescent="0.2">
      <c r="A52" s="22">
        <v>2760</v>
      </c>
      <c r="B52" s="7">
        <v>781860.72</v>
      </c>
      <c r="C52" s="7">
        <f t="shared" si="2"/>
        <v>54</v>
      </c>
      <c r="E52" s="7">
        <v>781914.72</v>
      </c>
    </row>
    <row r="53" spans="1:5" ht="45" customHeight="1" x14ac:dyDescent="0.2">
      <c r="A53" s="15" t="s">
        <v>23</v>
      </c>
      <c r="B53" s="7"/>
      <c r="C53" s="7">
        <f>SUM(C22,C23,C25,C28,C29,C30,C34,C35,C37,C39,C40,C43,C45,C46,C47,C48,C49,C50,C51,C52)</f>
        <v>270854.54000000004</v>
      </c>
      <c r="D53" s="7">
        <f>SUM(D20,D21,D24,D26,D27,D31,D32,D33,D36,D38,D41,D42,D44)</f>
        <v>132548.47999999998</v>
      </c>
      <c r="E53" s="7"/>
    </row>
    <row r="54" spans="1:5" ht="37.5" customHeight="1" x14ac:dyDescent="0.2">
      <c r="A54" s="16" t="s">
        <v>24</v>
      </c>
    </row>
    <row r="55" spans="1:5" x14ac:dyDescent="0.2">
      <c r="A55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B19" sqref="B19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80</v>
      </c>
      <c r="B5" s="3"/>
      <c r="E5" s="1" t="s">
        <v>46</v>
      </c>
    </row>
    <row r="6" spans="1:5" ht="17.25" customHeight="1" x14ac:dyDescent="0.2">
      <c r="A6" t="s">
        <v>91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250</v>
      </c>
      <c r="C9" s="8">
        <f>E9-B9</f>
        <v>0</v>
      </c>
      <c r="D9" s="8"/>
      <c r="E9" s="7">
        <v>250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47</v>
      </c>
      <c r="B17" s="7">
        <v>1726195.87</v>
      </c>
      <c r="C17" s="7">
        <f>E17-B17</f>
        <v>2.8699999998789281</v>
      </c>
      <c r="D17" s="7"/>
      <c r="E17" s="7">
        <v>1726198.74</v>
      </c>
    </row>
    <row r="18" spans="1:5" ht="22.5" customHeight="1" x14ac:dyDescent="0.2">
      <c r="A18" s="13" t="s">
        <v>48</v>
      </c>
      <c r="B18" s="7">
        <v>192.55</v>
      </c>
      <c r="C18" s="7"/>
      <c r="D18" s="7">
        <f>B18-E18</f>
        <v>2.8700000000000045</v>
      </c>
      <c r="E18" s="7">
        <v>189.68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2.8699999998789281</v>
      </c>
      <c r="D36" s="7">
        <f>SUM(D17:D35)</f>
        <v>2.8700000000000045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A5" sqref="A5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80</v>
      </c>
      <c r="B5" s="3"/>
      <c r="E5" s="1" t="s">
        <v>46</v>
      </c>
    </row>
    <row r="6" spans="1:5" ht="17.25" customHeight="1" x14ac:dyDescent="0.2">
      <c r="A6" t="s">
        <v>73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250</v>
      </c>
      <c r="C9" s="8">
        <f>E9-B9</f>
        <v>0</v>
      </c>
      <c r="D9" s="8"/>
      <c r="E9" s="7">
        <v>250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47</v>
      </c>
      <c r="B17" s="7">
        <v>1726193.08</v>
      </c>
      <c r="C17" s="7">
        <f>E17-B17</f>
        <v>2.7900000000372529</v>
      </c>
      <c r="D17" s="7"/>
      <c r="E17" s="7">
        <v>1726195.87</v>
      </c>
    </row>
    <row r="18" spans="1:5" ht="22.5" customHeight="1" x14ac:dyDescent="0.2">
      <c r="A18" s="13" t="s">
        <v>48</v>
      </c>
      <c r="B18" s="7">
        <v>195.34</v>
      </c>
      <c r="C18" s="7"/>
      <c r="D18" s="7">
        <f>B18-E18</f>
        <v>2.789999999999992</v>
      </c>
      <c r="E18" s="7">
        <v>192.55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2.7900000000372529</v>
      </c>
      <c r="D36" s="7">
        <f>SUM(D17:D35)</f>
        <v>2.789999999999992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" zoomScaleNormal="100" workbookViewId="0">
      <selection activeCell="B18" sqref="B18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54</v>
      </c>
      <c r="B5" s="3"/>
      <c r="E5" s="1" t="s">
        <v>46</v>
      </c>
    </row>
    <row r="6" spans="1:5" ht="17.25" customHeight="1" x14ac:dyDescent="0.2">
      <c r="A6" t="s">
        <v>58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250</v>
      </c>
      <c r="C9" s="8">
        <f>E9-B9</f>
        <v>0</v>
      </c>
      <c r="D9" s="8"/>
      <c r="E9" s="7">
        <v>250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47</v>
      </c>
      <c r="B17" s="7">
        <v>1726162.13</v>
      </c>
      <c r="C17" s="7">
        <f>E17-B17</f>
        <v>3.25</v>
      </c>
      <c r="D17" s="7"/>
      <c r="E17" s="7">
        <v>1726165.38</v>
      </c>
    </row>
    <row r="18" spans="1:5" ht="22.5" customHeight="1" x14ac:dyDescent="0.2">
      <c r="A18" s="13" t="s">
        <v>48</v>
      </c>
      <c r="B18" s="7">
        <v>226.29</v>
      </c>
      <c r="C18" s="7"/>
      <c r="D18" s="7">
        <f>B18-E18</f>
        <v>3.25</v>
      </c>
      <c r="E18" s="7">
        <v>223.04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3.25</v>
      </c>
      <c r="D36" s="7">
        <f>SUM(D17:D35)</f>
        <v>3.25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9" zoomScaleNormal="100" workbookViewId="0">
      <selection activeCell="E20" sqref="A20:E20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50</v>
      </c>
      <c r="B5" s="3"/>
      <c r="E5" s="1" t="s">
        <v>46</v>
      </c>
    </row>
    <row r="6" spans="1:5" ht="17.25" customHeight="1" x14ac:dyDescent="0.2">
      <c r="A6" t="s">
        <v>51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250</v>
      </c>
      <c r="C9" s="8">
        <f>E9-B9</f>
        <v>0</v>
      </c>
      <c r="D9" s="8"/>
      <c r="E9" s="7">
        <v>250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47</v>
      </c>
      <c r="B17" s="7">
        <v>1726161.95</v>
      </c>
      <c r="C17" s="7">
        <f>E17-B17</f>
        <v>0.17999999993480742</v>
      </c>
      <c r="D17" s="7"/>
      <c r="E17" s="7">
        <v>1726162.13</v>
      </c>
    </row>
    <row r="18" spans="1:5" ht="22.5" customHeight="1" x14ac:dyDescent="0.2">
      <c r="A18" s="13" t="s">
        <v>48</v>
      </c>
      <c r="B18" s="7">
        <v>226.47</v>
      </c>
      <c r="C18" s="7"/>
      <c r="D18" s="7">
        <f>B18-E18</f>
        <v>0.18000000000000682</v>
      </c>
      <c r="E18" s="7">
        <v>226.29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0.17999999993480742</v>
      </c>
      <c r="D36" s="7">
        <f>SUM(D17:D35)</f>
        <v>0.18000000000000682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5" zoomScaleNormal="100" workbookViewId="0">
      <selection activeCell="D10" sqref="D10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39</v>
      </c>
      <c r="B5" s="3"/>
      <c r="E5" s="1" t="s">
        <v>46</v>
      </c>
    </row>
    <row r="6" spans="1:5" ht="17.25" customHeight="1" x14ac:dyDescent="0.2">
      <c r="A6" t="s">
        <v>40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250</v>
      </c>
      <c r="C9" s="8">
        <f>E9-B9</f>
        <v>0</v>
      </c>
      <c r="D9" s="8"/>
      <c r="E9" s="7">
        <v>250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47</v>
      </c>
      <c r="B17" s="7">
        <v>1726113.82</v>
      </c>
      <c r="C17" s="7">
        <f>E17-B17</f>
        <v>48.129999999888241</v>
      </c>
      <c r="D17" s="7"/>
      <c r="E17" s="7">
        <v>1726161.95</v>
      </c>
    </row>
    <row r="18" spans="1:5" ht="22.5" customHeight="1" x14ac:dyDescent="0.2">
      <c r="A18" s="13" t="s">
        <v>48</v>
      </c>
      <c r="B18" s="7">
        <v>274.60000000000002</v>
      </c>
      <c r="C18" s="7"/>
      <c r="D18" s="7">
        <f>B18-E18</f>
        <v>48.130000000000024</v>
      </c>
      <c r="E18" s="7">
        <v>226.47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 t="s">
        <v>34</v>
      </c>
      <c r="B20" s="7">
        <v>25000</v>
      </c>
      <c r="C20" s="7">
        <f>E20-B20</f>
        <v>10000</v>
      </c>
      <c r="D20" s="7"/>
      <c r="E20" s="7">
        <v>35000</v>
      </c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10048.129999999888</v>
      </c>
      <c r="D36" s="7">
        <f>SUM(D17:D35)</f>
        <v>48.130000000000024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>
      <selection activeCell="C19" sqref="C19:C20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96</v>
      </c>
      <c r="B5" s="3"/>
      <c r="E5" s="1" t="s">
        <v>35</v>
      </c>
    </row>
    <row r="6" spans="1:5" ht="17.25" customHeight="1" x14ac:dyDescent="0.2">
      <c r="A6" s="2" t="s">
        <v>110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865850</v>
      </c>
      <c r="C9" s="8">
        <f>SUM(E9-B9)</f>
        <v>51000</v>
      </c>
      <c r="D9" s="8"/>
      <c r="E9" s="7">
        <v>916850</v>
      </c>
    </row>
    <row r="10" spans="1:5" ht="22.5" customHeight="1" x14ac:dyDescent="0.2">
      <c r="A10" s="22">
        <v>261</v>
      </c>
      <c r="B10" s="7">
        <v>345000</v>
      </c>
      <c r="C10" s="8">
        <f>SUM(E10-B10)</f>
        <v>15000</v>
      </c>
      <c r="D10" s="8"/>
      <c r="E10" s="7">
        <v>360000</v>
      </c>
    </row>
    <row r="11" spans="1:5" ht="22.5" customHeight="1" x14ac:dyDescent="0.2">
      <c r="A11" s="23">
        <v>262</v>
      </c>
      <c r="B11" s="7">
        <v>52500</v>
      </c>
      <c r="C11" s="8">
        <f>SUM(E11-B11)</f>
        <v>45000</v>
      </c>
      <c r="D11" s="8"/>
      <c r="E11" s="7">
        <v>97500</v>
      </c>
    </row>
    <row r="12" spans="1:5" ht="22.5" customHeight="1" x14ac:dyDescent="0.2">
      <c r="A12" s="23">
        <v>263</v>
      </c>
      <c r="B12" s="7">
        <v>10000</v>
      </c>
      <c r="C12" s="8"/>
      <c r="D12" s="8">
        <f>SUM(B12-E12)</f>
        <v>2000</v>
      </c>
      <c r="E12" s="7">
        <v>8000</v>
      </c>
    </row>
    <row r="13" spans="1:5" ht="22.5" customHeight="1" x14ac:dyDescent="0.2">
      <c r="A13" s="23">
        <v>451</v>
      </c>
      <c r="B13" s="7">
        <v>300000</v>
      </c>
      <c r="C13" s="8"/>
      <c r="D13" s="8">
        <f>SUM(B13-E13)</f>
        <v>25000</v>
      </c>
      <c r="E13" s="7">
        <v>275000</v>
      </c>
    </row>
    <row r="14" spans="1:5" ht="22.5" customHeight="1" x14ac:dyDescent="0.2">
      <c r="A14" s="23">
        <v>452</v>
      </c>
      <c r="B14" s="7">
        <v>60000</v>
      </c>
      <c r="C14" s="8">
        <f>SUM(E14-B14)</f>
        <v>9000</v>
      </c>
      <c r="D14" s="8"/>
      <c r="E14" s="7">
        <v>69000</v>
      </c>
    </row>
    <row r="15" spans="1:5" ht="22.5" customHeight="1" x14ac:dyDescent="0.2">
      <c r="A15" s="23">
        <v>490</v>
      </c>
      <c r="B15" s="7">
        <v>20000</v>
      </c>
      <c r="C15" s="8"/>
      <c r="D15" s="8">
        <f>SUM(B15-E15)</f>
        <v>16000</v>
      </c>
      <c r="E15" s="7">
        <v>4000</v>
      </c>
    </row>
    <row r="16" spans="1:5" ht="22.5" customHeight="1" x14ac:dyDescent="0.2">
      <c r="A16" s="22">
        <v>610</v>
      </c>
      <c r="B16" s="7">
        <v>50000</v>
      </c>
      <c r="C16" s="7">
        <f>SUM(E16-B16)</f>
        <v>25000</v>
      </c>
      <c r="E16" s="7">
        <v>75000</v>
      </c>
    </row>
    <row r="17" spans="1:5" ht="34.5" customHeight="1" x14ac:dyDescent="0.2">
      <c r="A17" t="s">
        <v>13</v>
      </c>
    </row>
    <row r="18" spans="1:5" ht="22.5" customHeight="1" x14ac:dyDescent="0.2">
      <c r="A18" s="5" t="s">
        <v>14</v>
      </c>
      <c r="B18" s="5" t="s">
        <v>8</v>
      </c>
      <c r="C18" s="5" t="s">
        <v>9</v>
      </c>
      <c r="D18" s="5" t="s">
        <v>10</v>
      </c>
      <c r="E18" s="5" t="s">
        <v>11</v>
      </c>
    </row>
    <row r="19" spans="1:5" ht="22.5" customHeight="1" x14ac:dyDescent="0.2">
      <c r="A19" s="13" t="s">
        <v>37</v>
      </c>
      <c r="B19" s="7">
        <v>428800</v>
      </c>
      <c r="C19" s="7">
        <f t="shared" ref="C19:C20" si="0">E19-B19</f>
        <v>55000</v>
      </c>
      <c r="D19" s="7" t="s">
        <v>82</v>
      </c>
      <c r="E19" s="7">
        <v>483800</v>
      </c>
    </row>
    <row r="20" spans="1:5" ht="22.5" customHeight="1" x14ac:dyDescent="0.2">
      <c r="A20" s="13" t="s">
        <v>71</v>
      </c>
      <c r="B20" s="7">
        <v>8300</v>
      </c>
      <c r="C20" s="7">
        <f t="shared" si="0"/>
        <v>1000</v>
      </c>
      <c r="D20" s="7" t="s">
        <v>82</v>
      </c>
      <c r="E20" s="7">
        <v>9300</v>
      </c>
    </row>
    <row r="21" spans="1:5" ht="22.5" customHeight="1" x14ac:dyDescent="0.2">
      <c r="A21" s="13" t="s">
        <v>48</v>
      </c>
      <c r="B21" s="7">
        <v>39496.29</v>
      </c>
      <c r="C21" s="7" t="s">
        <v>82</v>
      </c>
      <c r="D21" s="7">
        <f>SUM(B21-E21)</f>
        <v>5000</v>
      </c>
      <c r="E21" s="7">
        <v>34496.29</v>
      </c>
    </row>
    <row r="22" spans="1:5" ht="22.5" customHeight="1" x14ac:dyDescent="0.2">
      <c r="A22" s="13" t="s">
        <v>82</v>
      </c>
      <c r="B22" s="7" t="s">
        <v>82</v>
      </c>
      <c r="C22" s="7" t="s">
        <v>82</v>
      </c>
      <c r="D22" s="7"/>
      <c r="E22" s="7" t="s">
        <v>82</v>
      </c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3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4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3"/>
      <c r="B36" s="7"/>
      <c r="C36" s="7"/>
      <c r="D36" s="7"/>
      <c r="E36" s="7"/>
    </row>
    <row r="37" spans="1:5" ht="22.5" customHeight="1" x14ac:dyDescent="0.2">
      <c r="A37" s="13"/>
      <c r="B37" s="7"/>
      <c r="C37" s="7"/>
      <c r="D37" s="7"/>
      <c r="E37" s="7"/>
    </row>
    <row r="38" spans="1:5" ht="22.5" customHeight="1" x14ac:dyDescent="0.2">
      <c r="A38" s="13"/>
      <c r="B38" s="7"/>
      <c r="C38" s="7"/>
      <c r="D38" s="7"/>
      <c r="E38" s="7"/>
    </row>
    <row r="39" spans="1:5" ht="22.5" customHeight="1" x14ac:dyDescent="0.2">
      <c r="A39" s="15" t="s">
        <v>23</v>
      </c>
      <c r="B39" s="7"/>
      <c r="C39" s="7">
        <f>SUM(C19:C38)</f>
        <v>56000</v>
      </c>
      <c r="D39" s="7">
        <f>SUM(D19:D38)</f>
        <v>5000</v>
      </c>
      <c r="E39" s="7"/>
    </row>
    <row r="40" spans="1:5" ht="45" customHeight="1" x14ac:dyDescent="0.2">
      <c r="A40" s="16" t="s">
        <v>24</v>
      </c>
    </row>
    <row r="41" spans="1:5" ht="37.5" customHeight="1" x14ac:dyDescent="0.2">
      <c r="A41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D11" sqref="D11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72</v>
      </c>
      <c r="B5" s="3"/>
      <c r="E5" s="1" t="s">
        <v>35</v>
      </c>
    </row>
    <row r="6" spans="1:5" ht="17.25" customHeight="1" x14ac:dyDescent="0.2">
      <c r="A6" t="s">
        <v>92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865850</v>
      </c>
      <c r="C9" s="8" t="s">
        <v>82</v>
      </c>
      <c r="D9" s="8"/>
      <c r="E9" s="7">
        <v>865850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70</v>
      </c>
      <c r="B17" s="7">
        <v>292000</v>
      </c>
      <c r="C17" s="7">
        <f t="shared" ref="C17:C20" si="0">E17-B17</f>
        <v>2700</v>
      </c>
      <c r="D17" s="7" t="s">
        <v>82</v>
      </c>
      <c r="E17" s="7">
        <v>294700</v>
      </c>
    </row>
    <row r="18" spans="1:5" ht="22.5" customHeight="1" x14ac:dyDescent="0.2">
      <c r="A18" s="13" t="s">
        <v>93</v>
      </c>
      <c r="B18" s="7">
        <v>121400</v>
      </c>
      <c r="C18" s="7"/>
      <c r="D18" s="7">
        <f>E18-B18</f>
        <v>-4800</v>
      </c>
      <c r="E18" s="7">
        <v>116600</v>
      </c>
    </row>
    <row r="19" spans="1:5" ht="22.5" customHeight="1" x14ac:dyDescent="0.2">
      <c r="A19" s="13" t="s">
        <v>37</v>
      </c>
      <c r="B19" s="7">
        <v>428000</v>
      </c>
      <c r="C19" s="7">
        <f t="shared" si="0"/>
        <v>800</v>
      </c>
      <c r="D19" s="7"/>
      <c r="E19" s="7">
        <v>428800</v>
      </c>
    </row>
    <row r="20" spans="1:5" ht="22.5" customHeight="1" x14ac:dyDescent="0.2">
      <c r="A20" s="13" t="s">
        <v>94</v>
      </c>
      <c r="B20" s="7">
        <v>7000</v>
      </c>
      <c r="C20" s="7">
        <f t="shared" si="0"/>
        <v>1300</v>
      </c>
      <c r="D20" s="7"/>
      <c r="E20" s="7">
        <v>8300</v>
      </c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3"/>
      <c r="B24" s="7"/>
      <c r="C24" s="7"/>
      <c r="D24" s="7"/>
      <c r="E24" s="7"/>
    </row>
    <row r="25" spans="1:5" ht="22.5" customHeight="1" x14ac:dyDescent="0.2">
      <c r="A25" s="14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3"/>
      <c r="B36" s="7"/>
      <c r="C36" s="7"/>
      <c r="D36" s="7"/>
      <c r="E36" s="7"/>
    </row>
    <row r="37" spans="1:5" ht="22.5" customHeight="1" x14ac:dyDescent="0.2">
      <c r="A37" s="15" t="s">
        <v>23</v>
      </c>
      <c r="B37" s="7"/>
      <c r="C37" s="7">
        <f>SUM(C17:C36)</f>
        <v>4800</v>
      </c>
      <c r="D37" s="7">
        <f>SUM(D17:D36)</f>
        <v>-4800</v>
      </c>
      <c r="E37" s="7"/>
    </row>
    <row r="38" spans="1:5" ht="45" customHeight="1" x14ac:dyDescent="0.2">
      <c r="A38" s="16" t="s">
        <v>24</v>
      </c>
    </row>
    <row r="39" spans="1:5" ht="37.5" customHeight="1" x14ac:dyDescent="0.2">
      <c r="A39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B14" sqref="B14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72</v>
      </c>
      <c r="B5" s="3"/>
      <c r="E5" s="1" t="s">
        <v>35</v>
      </c>
    </row>
    <row r="6" spans="1:5" ht="17.25" customHeight="1" x14ac:dyDescent="0.2">
      <c r="A6" t="s">
        <v>69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865850</v>
      </c>
      <c r="C9" s="8">
        <f>E9-B9</f>
        <v>0</v>
      </c>
      <c r="D9" s="8"/>
      <c r="E9" s="7">
        <v>865850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70</v>
      </c>
      <c r="B17" s="7">
        <v>300000</v>
      </c>
      <c r="C17" s="7"/>
      <c r="D17" s="7">
        <f>B17-E17</f>
        <v>8000</v>
      </c>
      <c r="E17" s="7">
        <v>292000</v>
      </c>
    </row>
    <row r="18" spans="1:5" ht="22.5" customHeight="1" x14ac:dyDescent="0.2">
      <c r="A18" s="13" t="s">
        <v>37</v>
      </c>
      <c r="B18" s="7">
        <v>422000</v>
      </c>
      <c r="C18" s="7">
        <f t="shared" ref="C18:C19" si="0">E18-B18</f>
        <v>6000</v>
      </c>
      <c r="D18" s="7"/>
      <c r="E18" s="7">
        <v>428000</v>
      </c>
    </row>
    <row r="19" spans="1:5" ht="22.5" customHeight="1" x14ac:dyDescent="0.2">
      <c r="A19" s="13" t="s">
        <v>71</v>
      </c>
      <c r="B19" s="7">
        <v>5000</v>
      </c>
      <c r="C19" s="7">
        <f t="shared" si="0"/>
        <v>2000</v>
      </c>
      <c r="D19" s="7"/>
      <c r="E19" s="7">
        <v>7000</v>
      </c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8000</v>
      </c>
      <c r="D36" s="7">
        <f>SUM(D17:D35)</f>
        <v>8000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5" zoomScaleNormal="100" workbookViewId="0">
      <selection activeCell="A15" sqref="A15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26</v>
      </c>
      <c r="B5" s="3"/>
      <c r="E5" s="1" t="s">
        <v>35</v>
      </c>
    </row>
    <row r="6" spans="1:5" ht="17.25" customHeight="1" x14ac:dyDescent="0.2">
      <c r="A6" t="s">
        <v>38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865850</v>
      </c>
      <c r="C9" s="8">
        <f>E9-B9</f>
        <v>0</v>
      </c>
      <c r="D9" s="8"/>
      <c r="E9" s="7">
        <v>865850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36</v>
      </c>
      <c r="B17" s="7">
        <v>1000</v>
      </c>
      <c r="C17" s="7">
        <f>E17-B17</f>
        <v>3000</v>
      </c>
      <c r="D17" s="7"/>
      <c r="E17" s="7">
        <v>4000</v>
      </c>
    </row>
    <row r="18" spans="1:5" ht="22.5" customHeight="1" x14ac:dyDescent="0.2">
      <c r="A18" s="13" t="s">
        <v>37</v>
      </c>
      <c r="B18" s="7">
        <v>425000</v>
      </c>
      <c r="C18" s="7"/>
      <c r="D18" s="7">
        <f>B18-E18</f>
        <v>3000</v>
      </c>
      <c r="E18" s="7">
        <v>422000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 t="s">
        <v>34</v>
      </c>
      <c r="B20" s="7">
        <v>25000</v>
      </c>
      <c r="C20" s="7">
        <f>E20-B20</f>
        <v>10000</v>
      </c>
      <c r="D20" s="7"/>
      <c r="E20" s="7">
        <v>35000</v>
      </c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13000</v>
      </c>
      <c r="D36" s="7">
        <f>SUM(D17:D35)</f>
        <v>3000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4" zoomScaleNormal="100" workbookViewId="0">
      <selection activeCell="C47" sqref="C46:C47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96</v>
      </c>
      <c r="B5" s="3"/>
      <c r="E5" s="1" t="s">
        <v>5</v>
      </c>
    </row>
    <row r="6" spans="1:5" ht="17.25" customHeight="1" x14ac:dyDescent="0.2">
      <c r="A6" s="2" t="s">
        <v>109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 t="s">
        <v>82</v>
      </c>
      <c r="C9" s="8" t="s">
        <v>82</v>
      </c>
      <c r="D9" s="8"/>
      <c r="E9" s="7" t="s">
        <v>82</v>
      </c>
    </row>
    <row r="10" spans="1:5" ht="22.5" customHeight="1" x14ac:dyDescent="0.2">
      <c r="A10" s="9" t="s">
        <v>82</v>
      </c>
      <c r="B10" s="7" t="s">
        <v>82</v>
      </c>
      <c r="C10" s="8" t="s">
        <v>82</v>
      </c>
      <c r="D10" s="8"/>
      <c r="E10" s="7" t="s">
        <v>82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6" ht="22.5" customHeight="1" x14ac:dyDescent="0.2">
      <c r="A17" s="13" t="s">
        <v>15</v>
      </c>
      <c r="B17" s="20">
        <v>587989.66</v>
      </c>
      <c r="C17" s="7" t="s">
        <v>82</v>
      </c>
      <c r="D17" s="24">
        <f>SUM(B17-E17)</f>
        <v>1238</v>
      </c>
      <c r="E17" s="20">
        <v>586751.66</v>
      </c>
    </row>
    <row r="18" spans="1:6" ht="22.5" customHeight="1" x14ac:dyDescent="0.2">
      <c r="A18" s="18" t="s">
        <v>16</v>
      </c>
      <c r="B18" s="20">
        <v>146459.53</v>
      </c>
      <c r="C18" s="7" t="s">
        <v>82</v>
      </c>
      <c r="D18" s="24">
        <f>SUM(B18-E18)</f>
        <v>3762</v>
      </c>
      <c r="E18" s="20">
        <v>142697.53</v>
      </c>
    </row>
    <row r="19" spans="1:6" ht="22.5" customHeight="1" x14ac:dyDescent="0.2">
      <c r="A19" s="13" t="s">
        <v>17</v>
      </c>
      <c r="B19" s="7">
        <v>137329.04</v>
      </c>
      <c r="C19" s="7">
        <f>E19-B19</f>
        <v>5800</v>
      </c>
      <c r="D19" s="21" t="s">
        <v>82</v>
      </c>
      <c r="E19" s="7">
        <v>143129.04</v>
      </c>
    </row>
    <row r="20" spans="1:6" ht="22.5" customHeight="1" x14ac:dyDescent="0.2">
      <c r="A20" s="13" t="s">
        <v>18</v>
      </c>
      <c r="B20" s="7">
        <v>31540.91</v>
      </c>
      <c r="C20" s="7" t="s">
        <v>82</v>
      </c>
      <c r="D20" s="21">
        <f>SUM(B20-E20)</f>
        <v>1200</v>
      </c>
      <c r="E20" s="7">
        <v>30340.91</v>
      </c>
    </row>
    <row r="21" spans="1:6" ht="22.5" customHeight="1" x14ac:dyDescent="0.2">
      <c r="A21" s="13" t="s">
        <v>28</v>
      </c>
      <c r="B21" s="7">
        <v>6000</v>
      </c>
      <c r="C21" s="7">
        <f>E21-B21</f>
        <v>400</v>
      </c>
      <c r="D21" s="7"/>
      <c r="E21" s="7">
        <v>6400</v>
      </c>
    </row>
    <row r="22" spans="1:6" ht="22.5" customHeight="1" x14ac:dyDescent="0.2">
      <c r="A22" s="13" t="s">
        <v>21</v>
      </c>
      <c r="B22" s="7">
        <v>53555.42</v>
      </c>
      <c r="C22" s="7">
        <f>E22-B22</f>
        <v>49</v>
      </c>
      <c r="D22" s="7"/>
      <c r="E22" s="7">
        <v>53604.42</v>
      </c>
    </row>
    <row r="23" spans="1:6" ht="22.5" customHeight="1" x14ac:dyDescent="0.2">
      <c r="A23" s="13" t="s">
        <v>29</v>
      </c>
      <c r="B23" s="7">
        <v>36076.300000000003</v>
      </c>
      <c r="C23" s="7"/>
      <c r="D23" s="7">
        <f>SUM(B23-E23)</f>
        <v>49</v>
      </c>
      <c r="E23" s="7">
        <v>36027.300000000003</v>
      </c>
    </row>
    <row r="24" spans="1:6" ht="22.5" customHeight="1" x14ac:dyDescent="0.2">
      <c r="A24" s="14" t="s">
        <v>30</v>
      </c>
      <c r="B24" s="7">
        <v>39001</v>
      </c>
      <c r="C24" s="7"/>
      <c r="D24" s="7">
        <f>SUM(B24-E24)</f>
        <v>75</v>
      </c>
      <c r="E24" s="7">
        <v>38926</v>
      </c>
      <c r="F24" s="2" t="s">
        <v>82</v>
      </c>
    </row>
    <row r="25" spans="1:6" ht="22.5" customHeight="1" x14ac:dyDescent="0.2">
      <c r="A25" s="13" t="s">
        <v>44</v>
      </c>
      <c r="B25" s="7">
        <v>1900</v>
      </c>
      <c r="C25" s="7">
        <f>SUM(E25-B25)</f>
        <v>75</v>
      </c>
      <c r="D25" s="7"/>
      <c r="E25" s="7">
        <v>1975</v>
      </c>
    </row>
    <row r="26" spans="1:6" ht="22.5" customHeight="1" x14ac:dyDescent="0.2">
      <c r="A26" s="13"/>
      <c r="B26" s="7"/>
      <c r="C26" s="7"/>
      <c r="D26" s="7"/>
      <c r="E26" s="7"/>
    </row>
    <row r="27" spans="1:6" ht="22.5" customHeight="1" x14ac:dyDescent="0.2">
      <c r="A27" s="13"/>
      <c r="B27" s="7"/>
      <c r="C27" s="7"/>
      <c r="D27" s="7"/>
      <c r="E27" s="7"/>
    </row>
    <row r="28" spans="1:6" ht="22.5" customHeight="1" x14ac:dyDescent="0.2">
      <c r="A28" s="13"/>
      <c r="B28" s="7"/>
      <c r="C28" s="7"/>
      <c r="D28" s="7"/>
      <c r="E28" s="7"/>
    </row>
    <row r="29" spans="1:6" ht="22.5" customHeight="1" x14ac:dyDescent="0.2">
      <c r="A29" s="13"/>
      <c r="B29" s="7"/>
      <c r="C29" s="7"/>
      <c r="D29" s="7"/>
      <c r="E29" s="7"/>
    </row>
    <row r="30" spans="1:6" ht="22.5" customHeight="1" x14ac:dyDescent="0.2">
      <c r="A30" s="13"/>
      <c r="B30" s="7"/>
      <c r="C30" s="7"/>
      <c r="D30" s="7"/>
      <c r="E30" s="7"/>
    </row>
    <row r="31" spans="1:6" ht="22.5" customHeight="1" x14ac:dyDescent="0.2">
      <c r="A31" s="13"/>
      <c r="B31" s="7"/>
      <c r="C31" s="7"/>
      <c r="D31" s="7"/>
      <c r="E31" s="7"/>
    </row>
    <row r="32" spans="1:6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SUM(C19,C21,C22,C25)</f>
        <v>6324</v>
      </c>
      <c r="D36" s="7">
        <f>SUM(D17,D18,D20,D23,D24)</f>
        <v>6324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C26" sqref="C26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80</v>
      </c>
      <c r="B5" s="3"/>
      <c r="E5" s="1" t="s">
        <v>31</v>
      </c>
    </row>
    <row r="6" spans="1:5" ht="17.25" customHeight="1" x14ac:dyDescent="0.2">
      <c r="A6" t="s">
        <v>81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14760064.92</v>
      </c>
      <c r="D9" s="17" t="s">
        <v>82</v>
      </c>
      <c r="E9" s="7">
        <v>14760064.92</v>
      </c>
    </row>
    <row r="10" spans="1:5" ht="22.5" customHeight="1" x14ac:dyDescent="0.2">
      <c r="A10" s="9" t="s">
        <v>82</v>
      </c>
      <c r="B10" s="7" t="s">
        <v>82</v>
      </c>
      <c r="D10" s="17" t="s">
        <v>82</v>
      </c>
      <c r="E10" s="7" t="s">
        <v>82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6106949</v>
      </c>
      <c r="C17" s="7"/>
      <c r="D17" s="7">
        <f t="shared" ref="D17:D34" si="0">B17-E17</f>
        <v>36300</v>
      </c>
      <c r="E17" s="7">
        <v>6070649</v>
      </c>
    </row>
    <row r="18" spans="1:5" ht="22.5" customHeight="1" x14ac:dyDescent="0.2">
      <c r="A18" s="13" t="s">
        <v>16</v>
      </c>
      <c r="B18" s="7">
        <v>1469039.56</v>
      </c>
      <c r="C18" s="7"/>
      <c r="D18" s="7">
        <f t="shared" si="0"/>
        <v>2850</v>
      </c>
      <c r="E18" s="7">
        <v>1466189.56</v>
      </c>
    </row>
    <row r="19" spans="1:5" ht="22.5" customHeight="1" x14ac:dyDescent="0.2">
      <c r="A19" s="13" t="s">
        <v>27</v>
      </c>
      <c r="B19" s="7">
        <v>308016</v>
      </c>
      <c r="C19" s="7"/>
      <c r="D19" s="7">
        <f t="shared" si="0"/>
        <v>598.5800000000163</v>
      </c>
      <c r="E19" s="7">
        <v>307417.42</v>
      </c>
    </row>
    <row r="20" spans="1:5" ht="22.5" customHeight="1" x14ac:dyDescent="0.2">
      <c r="A20" s="13" t="s">
        <v>17</v>
      </c>
      <c r="B20" s="7">
        <v>375885.79</v>
      </c>
      <c r="C20" s="7">
        <f>E20-B20</f>
        <v>7800</v>
      </c>
      <c r="D20" s="7"/>
      <c r="E20" s="7">
        <v>383685.79</v>
      </c>
    </row>
    <row r="21" spans="1:5" ht="22.5" customHeight="1" x14ac:dyDescent="0.2">
      <c r="A21" s="18" t="s">
        <v>18</v>
      </c>
      <c r="B21" s="7">
        <v>228739.93</v>
      </c>
      <c r="C21" s="7">
        <f>E21-B21</f>
        <v>558.5800000000163</v>
      </c>
      <c r="D21" s="7" t="s">
        <v>82</v>
      </c>
      <c r="E21" s="7">
        <v>229298.51</v>
      </c>
    </row>
    <row r="22" spans="1:5" ht="22.5" customHeight="1" x14ac:dyDescent="0.2">
      <c r="A22" s="18" t="s">
        <v>83</v>
      </c>
      <c r="B22" s="7">
        <v>103942</v>
      </c>
      <c r="C22" s="7">
        <f>E22-B22</f>
        <v>19100</v>
      </c>
      <c r="D22" s="7"/>
      <c r="E22" s="7">
        <v>123042</v>
      </c>
    </row>
    <row r="23" spans="1:5" ht="22.5" customHeight="1" x14ac:dyDescent="0.2">
      <c r="A23" s="18" t="s">
        <v>84</v>
      </c>
      <c r="B23" s="7">
        <v>454445</v>
      </c>
      <c r="C23" s="7"/>
      <c r="D23" s="7">
        <f t="shared" si="0"/>
        <v>7600</v>
      </c>
      <c r="E23" s="7">
        <v>446845</v>
      </c>
    </row>
    <row r="24" spans="1:5" ht="22.5" customHeight="1" x14ac:dyDescent="0.2">
      <c r="A24" s="18" t="s">
        <v>85</v>
      </c>
      <c r="B24" s="7">
        <v>61000</v>
      </c>
      <c r="C24" s="7">
        <f>E24-B24</f>
        <v>40</v>
      </c>
      <c r="D24" s="7"/>
      <c r="E24" s="7">
        <v>61040</v>
      </c>
    </row>
    <row r="25" spans="1:5" ht="22.5" customHeight="1" x14ac:dyDescent="0.2">
      <c r="A25" s="18" t="s">
        <v>86</v>
      </c>
      <c r="B25" s="7">
        <v>122275</v>
      </c>
      <c r="C25" s="7" t="s">
        <v>82</v>
      </c>
      <c r="D25" s="7">
        <f t="shared" si="0"/>
        <v>5000</v>
      </c>
      <c r="E25" s="7">
        <v>117275</v>
      </c>
    </row>
    <row r="26" spans="1:5" ht="22.5" customHeight="1" x14ac:dyDescent="0.2">
      <c r="A26" s="18" t="s">
        <v>75</v>
      </c>
      <c r="B26" s="7">
        <v>32023</v>
      </c>
      <c r="C26" s="7">
        <f t="shared" ref="C26:C40" si="1">E26-B26</f>
        <v>100</v>
      </c>
      <c r="D26" s="7"/>
      <c r="E26" s="7">
        <v>32123</v>
      </c>
    </row>
    <row r="27" spans="1:5" ht="22.5" customHeight="1" x14ac:dyDescent="0.2">
      <c r="A27" s="18" t="s">
        <v>64</v>
      </c>
      <c r="B27" s="7">
        <v>59051</v>
      </c>
      <c r="C27" s="7">
        <f t="shared" si="1"/>
        <v>4500</v>
      </c>
      <c r="D27" s="7"/>
      <c r="E27" s="7">
        <v>63551</v>
      </c>
    </row>
    <row r="28" spans="1:5" ht="22.5" customHeight="1" x14ac:dyDescent="0.2">
      <c r="A28" s="18" t="s">
        <v>65</v>
      </c>
      <c r="B28" s="7">
        <v>245314</v>
      </c>
      <c r="C28" s="7">
        <f t="shared" si="1"/>
        <v>1300</v>
      </c>
      <c r="D28" s="7"/>
      <c r="E28" s="7">
        <v>246614</v>
      </c>
    </row>
    <row r="29" spans="1:5" ht="22.5" customHeight="1" x14ac:dyDescent="0.2">
      <c r="A29" s="18" t="s">
        <v>66</v>
      </c>
      <c r="B29" s="7">
        <v>522559</v>
      </c>
      <c r="C29" s="7">
        <f t="shared" si="1"/>
        <v>4414</v>
      </c>
      <c r="D29" s="7"/>
      <c r="E29" s="7">
        <v>526973</v>
      </c>
    </row>
    <row r="30" spans="1:5" ht="22.5" customHeight="1" x14ac:dyDescent="0.2">
      <c r="A30" s="18" t="s">
        <v>87</v>
      </c>
      <c r="B30" s="7">
        <v>116627</v>
      </c>
      <c r="C30" s="7" t="s">
        <v>82</v>
      </c>
      <c r="D30" s="7">
        <f t="shared" si="0"/>
        <v>2664</v>
      </c>
      <c r="E30" s="7">
        <v>113963</v>
      </c>
    </row>
    <row r="31" spans="1:5" ht="22.5" customHeight="1" x14ac:dyDescent="0.2">
      <c r="A31" s="19" t="s">
        <v>76</v>
      </c>
      <c r="B31" s="7">
        <v>5700</v>
      </c>
      <c r="C31" s="7">
        <f t="shared" si="1"/>
        <v>400</v>
      </c>
      <c r="D31" s="7" t="s">
        <v>82</v>
      </c>
      <c r="E31" s="7">
        <v>6100</v>
      </c>
    </row>
    <row r="32" spans="1:5" ht="22.5" customHeight="1" x14ac:dyDescent="0.2">
      <c r="A32" s="18" t="s">
        <v>77</v>
      </c>
      <c r="B32" s="7">
        <v>3205</v>
      </c>
      <c r="C32" s="7"/>
      <c r="D32" s="7">
        <f t="shared" si="0"/>
        <v>400</v>
      </c>
      <c r="E32" s="7">
        <v>2805</v>
      </c>
    </row>
    <row r="33" spans="1:5" ht="22.5" customHeight="1" x14ac:dyDescent="0.2">
      <c r="A33" s="18" t="s">
        <v>88</v>
      </c>
      <c r="B33" s="7">
        <v>56946</v>
      </c>
      <c r="C33" s="7"/>
      <c r="D33" s="7">
        <f t="shared" si="0"/>
        <v>900</v>
      </c>
      <c r="E33" s="7">
        <v>56046</v>
      </c>
    </row>
    <row r="34" spans="1:5" ht="22.5" customHeight="1" x14ac:dyDescent="0.2">
      <c r="A34" s="18" t="s">
        <v>89</v>
      </c>
      <c r="B34" s="7">
        <v>171906</v>
      </c>
      <c r="C34" s="7"/>
      <c r="D34" s="7">
        <f t="shared" si="0"/>
        <v>2728</v>
      </c>
      <c r="E34" s="7">
        <v>169178</v>
      </c>
    </row>
    <row r="35" spans="1:5" ht="22.5" customHeight="1" x14ac:dyDescent="0.2">
      <c r="A35" s="18" t="s">
        <v>90</v>
      </c>
      <c r="B35" s="7">
        <v>110018.5</v>
      </c>
      <c r="C35" s="7">
        <f t="shared" si="1"/>
        <v>550</v>
      </c>
      <c r="D35" s="7" t="s">
        <v>82</v>
      </c>
      <c r="E35" s="7">
        <v>110568.5</v>
      </c>
    </row>
    <row r="36" spans="1:5" ht="22.5" customHeight="1" x14ac:dyDescent="0.2">
      <c r="A36" s="18" t="s">
        <v>78</v>
      </c>
      <c r="B36" s="7">
        <v>161350</v>
      </c>
      <c r="C36" s="7">
        <f t="shared" si="1"/>
        <v>17178</v>
      </c>
      <c r="D36" s="7"/>
      <c r="E36" s="7">
        <v>178528</v>
      </c>
    </row>
    <row r="37" spans="1:5" ht="22.5" customHeight="1" x14ac:dyDescent="0.2">
      <c r="A37" s="18" t="s">
        <v>43</v>
      </c>
      <c r="B37" s="7">
        <v>57742.55</v>
      </c>
      <c r="C37" s="7">
        <f t="shared" si="1"/>
        <v>22200</v>
      </c>
      <c r="D37" s="7"/>
      <c r="E37" s="7">
        <v>79942.55</v>
      </c>
    </row>
    <row r="38" spans="1:5" ht="22.5" customHeight="1" x14ac:dyDescent="0.2">
      <c r="A38" s="18" t="s">
        <v>44</v>
      </c>
      <c r="B38" s="7">
        <v>406621.45</v>
      </c>
      <c r="C38" s="7">
        <f t="shared" si="1"/>
        <v>5000</v>
      </c>
      <c r="D38" s="7"/>
      <c r="E38" s="7">
        <v>411621.45</v>
      </c>
    </row>
    <row r="39" spans="1:5" ht="22.5" customHeight="1" x14ac:dyDescent="0.2">
      <c r="A39" s="18" t="s">
        <v>45</v>
      </c>
      <c r="B39" s="7">
        <v>761450</v>
      </c>
      <c r="C39" s="7"/>
      <c r="D39" s="7">
        <f>B39-E39</f>
        <v>31600</v>
      </c>
      <c r="E39" s="7">
        <v>729850</v>
      </c>
    </row>
    <row r="40" spans="1:5" ht="22.5" customHeight="1" x14ac:dyDescent="0.2">
      <c r="A40" s="18" t="s">
        <v>67</v>
      </c>
      <c r="B40" s="7">
        <v>6200</v>
      </c>
      <c r="C40" s="7">
        <f t="shared" si="1"/>
        <v>7500</v>
      </c>
      <c r="D40" s="7"/>
      <c r="E40" s="7">
        <v>13700</v>
      </c>
    </row>
    <row r="41" spans="1:5" ht="22.5" customHeight="1" x14ac:dyDescent="0.2">
      <c r="A41" s="13"/>
      <c r="B41" s="7"/>
      <c r="C41" s="7"/>
      <c r="D41" s="7"/>
      <c r="E41" s="7"/>
    </row>
    <row r="42" spans="1:5" ht="22.5" customHeight="1" x14ac:dyDescent="0.2">
      <c r="A42" s="13"/>
      <c r="B42" s="7"/>
      <c r="C42" s="7"/>
      <c r="D42" s="7"/>
      <c r="E42" s="7"/>
    </row>
    <row r="43" spans="1:5" ht="22.5" customHeight="1" x14ac:dyDescent="0.2">
      <c r="A43" s="13"/>
      <c r="B43" s="7"/>
      <c r="C43" s="7"/>
      <c r="D43" s="7"/>
      <c r="E43" s="7"/>
    </row>
    <row r="44" spans="1:5" ht="22.5" customHeight="1" x14ac:dyDescent="0.2">
      <c r="A44" s="13" t="s">
        <v>82</v>
      </c>
      <c r="B44" s="7"/>
      <c r="C44" s="7"/>
      <c r="D44" s="7"/>
      <c r="E44" s="7"/>
    </row>
    <row r="45" spans="1:5" ht="22.5" customHeight="1" x14ac:dyDescent="0.2">
      <c r="A45" s="15" t="s">
        <v>23</v>
      </c>
      <c r="B45" s="7"/>
      <c r="C45" s="7">
        <f>SUM(C17:C44)</f>
        <v>90640.580000000016</v>
      </c>
      <c r="D45" s="7">
        <f>SUM(D17:D44)</f>
        <v>90640.580000000016</v>
      </c>
      <c r="E45" s="7"/>
    </row>
    <row r="46" spans="1:5" ht="45" customHeight="1" x14ac:dyDescent="0.2">
      <c r="A46" s="16" t="s">
        <v>24</v>
      </c>
    </row>
    <row r="47" spans="1:5" ht="37.5" customHeight="1" x14ac:dyDescent="0.2">
      <c r="A47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C23" sqref="C23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54</v>
      </c>
      <c r="B5" s="3"/>
      <c r="E5" s="1" t="s">
        <v>5</v>
      </c>
    </row>
    <row r="6" spans="1:5" ht="17.25" customHeight="1" x14ac:dyDescent="0.2">
      <c r="A6" t="s">
        <v>95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1683761.94</v>
      </c>
      <c r="C9" s="8">
        <f>E9-B9</f>
        <v>41788.320000000065</v>
      </c>
      <c r="D9" s="8"/>
      <c r="E9" s="7">
        <v>1725550.26</v>
      </c>
    </row>
    <row r="10" spans="1:5" ht="22.5" customHeight="1" x14ac:dyDescent="0.2">
      <c r="A10" s="9" t="s">
        <v>82</v>
      </c>
      <c r="B10" s="7" t="s">
        <v>82</v>
      </c>
      <c r="C10" s="8" t="s">
        <v>82</v>
      </c>
      <c r="D10" s="8"/>
      <c r="E10" s="7" t="s">
        <v>82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17</v>
      </c>
      <c r="B17" s="20">
        <v>566414.66</v>
      </c>
      <c r="C17" s="7">
        <f>E17-B17</f>
        <v>21575</v>
      </c>
      <c r="D17" s="5"/>
      <c r="E17" s="20">
        <v>587989.66</v>
      </c>
    </row>
    <row r="18" spans="1:5" ht="22.5" customHeight="1" x14ac:dyDescent="0.2">
      <c r="A18" s="18" t="s">
        <v>16</v>
      </c>
      <c r="B18" s="20">
        <v>143749.53</v>
      </c>
      <c r="C18" s="7">
        <f>E18-B18</f>
        <v>2710</v>
      </c>
      <c r="D18" s="5"/>
      <c r="E18" s="20">
        <v>146459.53</v>
      </c>
    </row>
    <row r="19" spans="1:5" ht="22.5" customHeight="1" x14ac:dyDescent="0.2">
      <c r="A19" s="13" t="s">
        <v>17</v>
      </c>
      <c r="B19" s="7">
        <v>126176.04</v>
      </c>
      <c r="C19" s="7">
        <f>E19-B19</f>
        <v>11153.000000000015</v>
      </c>
      <c r="D19" s="21" t="s">
        <v>82</v>
      </c>
      <c r="E19" s="7">
        <v>137329.04</v>
      </c>
    </row>
    <row r="20" spans="1:5" ht="22.5" customHeight="1" x14ac:dyDescent="0.2">
      <c r="A20" s="18" t="s">
        <v>49</v>
      </c>
      <c r="B20" s="7">
        <v>18132</v>
      </c>
      <c r="C20" s="7">
        <f>E20-B20</f>
        <v>4350.32</v>
      </c>
      <c r="D20" s="21"/>
      <c r="E20" s="7">
        <v>22482.32</v>
      </c>
    </row>
    <row r="21" spans="1:5" ht="22.5" customHeight="1" x14ac:dyDescent="0.2">
      <c r="A21" s="18" t="s">
        <v>21</v>
      </c>
      <c r="B21" s="7">
        <v>51555.42</v>
      </c>
      <c r="C21" s="7">
        <f>E21-B21</f>
        <v>2000</v>
      </c>
      <c r="D21" s="7"/>
      <c r="E21" s="7">
        <v>53555.42</v>
      </c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SUM(C17:C21)</f>
        <v>41788.320000000014</v>
      </c>
      <c r="D36" s="7">
        <f>SUM(D19:D35)</f>
        <v>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2" zoomScaleNormal="100" workbookViewId="0">
      <selection activeCell="D20" sqref="D20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54</v>
      </c>
      <c r="B5" s="3"/>
      <c r="E5" s="1" t="s">
        <v>5</v>
      </c>
    </row>
    <row r="6" spans="1:5" ht="17.25" customHeight="1" x14ac:dyDescent="0.2">
      <c r="A6" t="s">
        <v>58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1658661.04</v>
      </c>
      <c r="C9" s="8">
        <f>E9-B9</f>
        <v>20651.139999999898</v>
      </c>
      <c r="D9" s="8"/>
      <c r="E9" s="7">
        <v>1679312.18</v>
      </c>
    </row>
    <row r="10" spans="1:5" ht="22.5" customHeight="1" x14ac:dyDescent="0.2">
      <c r="A10" s="9">
        <v>240</v>
      </c>
      <c r="B10" s="7">
        <v>610753.41</v>
      </c>
      <c r="C10" s="8">
        <f>E10-B10</f>
        <v>141296</v>
      </c>
      <c r="D10" s="8"/>
      <c r="E10" s="7">
        <v>752049.41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17</v>
      </c>
      <c r="B17" s="7">
        <v>126262.25</v>
      </c>
      <c r="C17" s="7"/>
      <c r="D17" s="7">
        <f>B17-E17</f>
        <v>86.210000000006403</v>
      </c>
      <c r="E17" s="7">
        <v>126176.04</v>
      </c>
    </row>
    <row r="18" spans="1:5" ht="22.5" customHeight="1" x14ac:dyDescent="0.2">
      <c r="A18" s="13" t="s">
        <v>19</v>
      </c>
      <c r="B18" s="7">
        <v>132676.57</v>
      </c>
      <c r="C18" s="7">
        <f>E18-B18</f>
        <v>9750</v>
      </c>
      <c r="D18" s="7"/>
      <c r="E18" s="7">
        <v>142426.57</v>
      </c>
    </row>
    <row r="19" spans="1:5" ht="22.5" customHeight="1" x14ac:dyDescent="0.2">
      <c r="A19" s="13" t="s">
        <v>20</v>
      </c>
      <c r="B19" s="7">
        <v>28064.29</v>
      </c>
      <c r="C19" s="7">
        <f>E19-B19</f>
        <v>746.5</v>
      </c>
      <c r="D19" s="7"/>
      <c r="E19" s="7">
        <v>28810.79</v>
      </c>
    </row>
    <row r="20" spans="1:5" ht="22.5" customHeight="1" x14ac:dyDescent="0.2">
      <c r="A20" s="13" t="s">
        <v>29</v>
      </c>
      <c r="B20" s="7">
        <v>28035.45</v>
      </c>
      <c r="C20" s="7">
        <f>E20-B20</f>
        <v>8040.8500000000022</v>
      </c>
      <c r="D20" s="7"/>
      <c r="E20" s="7">
        <v>36076.300000000003</v>
      </c>
    </row>
    <row r="21" spans="1:5" ht="22.5" customHeight="1" x14ac:dyDescent="0.2">
      <c r="A21" s="13" t="s">
        <v>59</v>
      </c>
      <c r="B21" s="7">
        <v>0</v>
      </c>
      <c r="C21" s="7">
        <f>E21-B21</f>
        <v>2200</v>
      </c>
      <c r="D21" s="7"/>
      <c r="E21" s="7">
        <v>2200</v>
      </c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20737.350000000002</v>
      </c>
      <c r="D36" s="7">
        <f>SUM(D17:D35)</f>
        <v>86.210000000006403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4" zoomScaleNormal="100" workbookViewId="0">
      <selection activeCell="A21" sqref="A21:E22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50</v>
      </c>
      <c r="B5" s="3"/>
      <c r="E5" s="1" t="s">
        <v>5</v>
      </c>
    </row>
    <row r="6" spans="1:5" ht="17.25" customHeight="1" x14ac:dyDescent="0.2">
      <c r="A6" t="s">
        <v>51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1678564.04</v>
      </c>
      <c r="C9" s="8">
        <f>E9-B9</f>
        <v>-19903</v>
      </c>
      <c r="D9" s="8"/>
      <c r="E9" s="7">
        <v>1658661.04</v>
      </c>
    </row>
    <row r="10" spans="1:5" ht="22.5" customHeight="1" x14ac:dyDescent="0.2">
      <c r="A10" s="9">
        <v>240</v>
      </c>
      <c r="B10" s="7">
        <v>610753.41</v>
      </c>
      <c r="C10" s="8">
        <f>E10-B10</f>
        <v>141296</v>
      </c>
      <c r="D10" s="8"/>
      <c r="E10" s="7">
        <v>752049.41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16</v>
      </c>
      <c r="B17" s="7">
        <v>164749.53</v>
      </c>
      <c r="C17" s="7"/>
      <c r="D17" s="7">
        <f>B17-E17</f>
        <v>21000</v>
      </c>
      <c r="E17" s="7">
        <v>143749.53</v>
      </c>
    </row>
    <row r="18" spans="1:5" ht="22.5" customHeight="1" x14ac:dyDescent="0.2">
      <c r="A18" s="13" t="s">
        <v>17</v>
      </c>
      <c r="B18" s="7">
        <v>125165.25</v>
      </c>
      <c r="C18" s="7">
        <f>E18-B18</f>
        <v>1097</v>
      </c>
      <c r="D18" s="7"/>
      <c r="E18" s="7">
        <v>126262.25</v>
      </c>
    </row>
    <row r="19" spans="1:5" ht="22.5" customHeight="1" x14ac:dyDescent="0.2">
      <c r="A19" s="13" t="s">
        <v>29</v>
      </c>
      <c r="B19" s="7">
        <v>27823.77</v>
      </c>
      <c r="C19" s="7">
        <f>E19-B19</f>
        <v>211.68000000000029</v>
      </c>
      <c r="D19" s="7"/>
      <c r="E19" s="7">
        <v>28035.45</v>
      </c>
    </row>
    <row r="20" spans="1:5" ht="22.5" customHeight="1" x14ac:dyDescent="0.2">
      <c r="A20" s="13" t="s">
        <v>22</v>
      </c>
      <c r="B20" s="7">
        <v>15627</v>
      </c>
      <c r="C20" s="7"/>
      <c r="D20" s="7">
        <f>B20-E20</f>
        <v>211.68000000000029</v>
      </c>
      <c r="E20" s="7">
        <v>15415.32</v>
      </c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1308.6800000000003</v>
      </c>
      <c r="D36" s="7">
        <f>SUM(D17:D35)</f>
        <v>21211.68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E15" sqref="E15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39</v>
      </c>
      <c r="B5" s="3"/>
      <c r="E5" s="1" t="s">
        <v>5</v>
      </c>
    </row>
    <row r="6" spans="1:5" ht="17.25" customHeight="1" x14ac:dyDescent="0.2">
      <c r="A6" t="s">
        <v>40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1537268.04</v>
      </c>
      <c r="C9" s="8">
        <f>E9-B9</f>
        <v>141296</v>
      </c>
      <c r="D9" s="8"/>
      <c r="E9" s="7">
        <v>1678564.04</v>
      </c>
    </row>
    <row r="10" spans="1:5" ht="22.5" customHeight="1" x14ac:dyDescent="0.2">
      <c r="A10" s="9">
        <v>240</v>
      </c>
      <c r="B10" s="7">
        <v>610753.41</v>
      </c>
      <c r="C10" s="8">
        <f>E10-B10</f>
        <v>141296</v>
      </c>
      <c r="D10" s="8"/>
      <c r="E10" s="7">
        <v>752049.41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468411.66</v>
      </c>
      <c r="C17" s="7">
        <f>E17-B17</f>
        <v>98003.000000000058</v>
      </c>
      <c r="D17" s="7"/>
      <c r="E17" s="7">
        <v>566414.66</v>
      </c>
    </row>
    <row r="18" spans="1:5" ht="22.5" customHeight="1" x14ac:dyDescent="0.2">
      <c r="A18" s="13" t="s">
        <v>16</v>
      </c>
      <c r="B18" s="7">
        <v>131438.53</v>
      </c>
      <c r="C18" s="7">
        <f>E18-B18</f>
        <v>33311</v>
      </c>
      <c r="D18" s="7"/>
      <c r="E18" s="7">
        <v>164749.53</v>
      </c>
    </row>
    <row r="19" spans="1:5" ht="22.5" customHeight="1" x14ac:dyDescent="0.2">
      <c r="A19" s="13" t="s">
        <v>17</v>
      </c>
      <c r="B19" s="7">
        <v>114811.5</v>
      </c>
      <c r="C19" s="7">
        <f>E19-B19</f>
        <v>10353.75</v>
      </c>
      <c r="D19" s="7"/>
      <c r="E19" s="7">
        <v>125165.25</v>
      </c>
    </row>
    <row r="20" spans="1:5" ht="22.5" customHeight="1" x14ac:dyDescent="0.2">
      <c r="A20" s="13" t="s">
        <v>18</v>
      </c>
      <c r="B20" s="7">
        <v>27462.9</v>
      </c>
      <c r="C20" s="7"/>
      <c r="D20" s="7">
        <f>B20-E20</f>
        <v>371.75</v>
      </c>
      <c r="E20" s="7">
        <v>27091.15</v>
      </c>
    </row>
    <row r="21" spans="1:5" ht="22.5" customHeight="1" x14ac:dyDescent="0.2">
      <c r="A21" s="13" t="s">
        <v>28</v>
      </c>
      <c r="B21" s="7">
        <v>4000</v>
      </c>
      <c r="C21" s="7">
        <f>E21-B21</f>
        <v>2000</v>
      </c>
      <c r="D21" s="7"/>
      <c r="E21" s="7">
        <v>6000</v>
      </c>
    </row>
    <row r="22" spans="1:5" ht="22.5" customHeight="1" x14ac:dyDescent="0.2">
      <c r="A22" s="13" t="s">
        <v>49</v>
      </c>
      <c r="B22" s="7">
        <v>20132</v>
      </c>
      <c r="C22" s="7"/>
      <c r="D22" s="7">
        <f>B22-E22</f>
        <v>2000</v>
      </c>
      <c r="E22" s="7">
        <v>18132</v>
      </c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143667.75000000006</v>
      </c>
      <c r="D36" s="7">
        <f>SUM(D17:D35)</f>
        <v>2371.75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A15" sqref="A15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26</v>
      </c>
      <c r="B5" s="3"/>
      <c r="E5" s="1" t="s">
        <v>5</v>
      </c>
    </row>
    <row r="6" spans="1:5" ht="17.25" customHeight="1" x14ac:dyDescent="0.2">
      <c r="A6" t="s">
        <v>38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1441599.04</v>
      </c>
      <c r="C9" s="8">
        <f>E9-B9</f>
        <v>95669</v>
      </c>
      <c r="D9" s="8"/>
      <c r="E9" s="7">
        <v>1537268.04</v>
      </c>
    </row>
    <row r="10" spans="1:5" ht="22.5" customHeight="1" x14ac:dyDescent="0.2">
      <c r="A10" s="9">
        <v>290</v>
      </c>
      <c r="B10" s="7">
        <v>178858.63</v>
      </c>
      <c r="C10" s="8">
        <f>E10-B10</f>
        <v>95669</v>
      </c>
      <c r="D10" s="8"/>
      <c r="E10" s="7">
        <v>274527.63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392953.41</v>
      </c>
      <c r="C17" s="7">
        <f>E17-B17</f>
        <v>75458.25</v>
      </c>
      <c r="D17" s="7"/>
      <c r="E17" s="7">
        <v>468411.66</v>
      </c>
    </row>
    <row r="18" spans="1:5" ht="22.5" customHeight="1" x14ac:dyDescent="0.2">
      <c r="A18" s="13" t="s">
        <v>16</v>
      </c>
      <c r="B18" s="7">
        <v>127195</v>
      </c>
      <c r="C18" s="7">
        <f>E18-B18</f>
        <v>4243.5299999999988</v>
      </c>
      <c r="D18" s="7"/>
      <c r="E18" s="7">
        <v>131438.53</v>
      </c>
    </row>
    <row r="19" spans="1:5" ht="22.5" customHeight="1" x14ac:dyDescent="0.2">
      <c r="A19" s="13" t="s">
        <v>27</v>
      </c>
      <c r="B19" s="7">
        <v>112816.4</v>
      </c>
      <c r="C19" s="7">
        <f>E19-B19</f>
        <v>4428</v>
      </c>
      <c r="D19" s="7"/>
      <c r="E19" s="7">
        <v>117244.4</v>
      </c>
    </row>
    <row r="20" spans="1:5" ht="22.5" customHeight="1" x14ac:dyDescent="0.2">
      <c r="A20" s="13" t="s">
        <v>17</v>
      </c>
      <c r="B20" s="7">
        <v>78919.100000000006</v>
      </c>
      <c r="C20" s="7">
        <f>E20-B20</f>
        <v>35892.399999999994</v>
      </c>
      <c r="D20" s="7"/>
      <c r="E20" s="7">
        <v>114811.5</v>
      </c>
    </row>
    <row r="21" spans="1:5" ht="22.5" customHeight="1" x14ac:dyDescent="0.2">
      <c r="A21" s="13" t="s">
        <v>18</v>
      </c>
      <c r="B21" s="7">
        <v>31031</v>
      </c>
      <c r="C21" s="7"/>
      <c r="D21" s="7">
        <f>B21-E21</f>
        <v>3568.0999999999985</v>
      </c>
      <c r="E21" s="7">
        <v>27462.9</v>
      </c>
    </row>
    <row r="22" spans="1:5" ht="22.5" customHeight="1" x14ac:dyDescent="0.2">
      <c r="A22" s="13" t="s">
        <v>28</v>
      </c>
      <c r="B22" s="7">
        <v>10754</v>
      </c>
      <c r="C22" s="7"/>
      <c r="D22" s="7">
        <f>B22-E22</f>
        <v>6754</v>
      </c>
      <c r="E22" s="7">
        <v>4000</v>
      </c>
    </row>
    <row r="23" spans="1:5" ht="22.5" customHeight="1" x14ac:dyDescent="0.2">
      <c r="A23" s="13" t="s">
        <v>19</v>
      </c>
      <c r="B23" s="7">
        <v>136393</v>
      </c>
      <c r="C23" s="7"/>
      <c r="D23" s="7">
        <f>B23-E23</f>
        <v>3716.429999999993</v>
      </c>
      <c r="E23" s="7">
        <v>132676.57</v>
      </c>
    </row>
    <row r="24" spans="1:5" ht="22.5" customHeight="1" x14ac:dyDescent="0.2">
      <c r="A24" s="14" t="s">
        <v>20</v>
      </c>
      <c r="B24" s="7">
        <v>29444</v>
      </c>
      <c r="C24" s="7"/>
      <c r="D24" s="7">
        <f>B24-E24</f>
        <v>1379.7099999999991</v>
      </c>
      <c r="E24" s="7">
        <v>28064.29</v>
      </c>
    </row>
    <row r="25" spans="1:5" ht="22.5" customHeight="1" x14ac:dyDescent="0.2">
      <c r="A25" s="13" t="s">
        <v>21</v>
      </c>
      <c r="B25" s="7">
        <v>66563</v>
      </c>
      <c r="C25" s="7"/>
      <c r="D25" s="7">
        <f>B25-E25</f>
        <v>15007.580000000002</v>
      </c>
      <c r="E25" s="7">
        <v>51555.42</v>
      </c>
    </row>
    <row r="26" spans="1:5" ht="22.5" customHeight="1" x14ac:dyDescent="0.2">
      <c r="A26" s="13" t="s">
        <v>29</v>
      </c>
      <c r="B26" s="7">
        <v>19789</v>
      </c>
      <c r="C26" s="7">
        <f>E26-B26</f>
        <v>8034.77</v>
      </c>
      <c r="D26" s="7"/>
      <c r="E26" s="7">
        <v>27823.77</v>
      </c>
    </row>
    <row r="27" spans="1:5" ht="22.5" customHeight="1" x14ac:dyDescent="0.2">
      <c r="A27" s="13" t="s">
        <v>22</v>
      </c>
      <c r="B27" s="7">
        <v>19406.13</v>
      </c>
      <c r="C27" s="7"/>
      <c r="D27" s="7">
        <f>B27-E27</f>
        <v>3779.130000000001</v>
      </c>
      <c r="E27" s="7">
        <v>15627</v>
      </c>
    </row>
    <row r="28" spans="1:5" ht="22.5" customHeight="1" x14ac:dyDescent="0.2">
      <c r="A28" s="13" t="s">
        <v>30</v>
      </c>
      <c r="B28" s="7">
        <v>37184</v>
      </c>
      <c r="C28" s="7">
        <f>E28-B28</f>
        <v>1817</v>
      </c>
      <c r="D28" s="7"/>
      <c r="E28" s="7">
        <v>39001</v>
      </c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129873.95</v>
      </c>
      <c r="D36" s="7">
        <f>SUM(D17:D35)</f>
        <v>34204.949999999997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A5" sqref="A5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80</v>
      </c>
      <c r="B5" s="3"/>
      <c r="E5" s="1" t="s">
        <v>31</v>
      </c>
    </row>
    <row r="6" spans="1:5" ht="17.25" customHeight="1" x14ac:dyDescent="0.2">
      <c r="A6" t="s">
        <v>74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14761582.92</v>
      </c>
      <c r="D9" s="17">
        <f>E9-B9</f>
        <v>-1518</v>
      </c>
      <c r="E9" s="7">
        <v>14760064.92</v>
      </c>
    </row>
    <row r="10" spans="1:5" ht="22.5" customHeight="1" x14ac:dyDescent="0.2">
      <c r="A10" s="9">
        <v>361</v>
      </c>
      <c r="B10" s="7">
        <v>77315</v>
      </c>
      <c r="D10" s="17">
        <f>E10-B10</f>
        <v>-1518</v>
      </c>
      <c r="E10" s="7">
        <v>75797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6109898</v>
      </c>
      <c r="C17" s="7"/>
      <c r="D17" s="7">
        <f t="shared" ref="D17:D25" si="0">B17-E17</f>
        <v>2949</v>
      </c>
      <c r="E17" s="7">
        <v>6106949</v>
      </c>
    </row>
    <row r="18" spans="1:5" ht="22.5" customHeight="1" x14ac:dyDescent="0.2">
      <c r="A18" s="13" t="s">
        <v>16</v>
      </c>
      <c r="B18" s="7">
        <v>1469440.56</v>
      </c>
      <c r="C18" s="7"/>
      <c r="D18" s="7">
        <f t="shared" si="0"/>
        <v>401</v>
      </c>
      <c r="E18" s="7">
        <v>1469039.56</v>
      </c>
    </row>
    <row r="19" spans="1:5" ht="22.5" customHeight="1" x14ac:dyDescent="0.2">
      <c r="A19" s="13" t="s">
        <v>27</v>
      </c>
      <c r="B19" s="7">
        <v>335741</v>
      </c>
      <c r="C19" s="7"/>
      <c r="D19" s="7">
        <f t="shared" si="0"/>
        <v>27725</v>
      </c>
      <c r="E19" s="7">
        <v>308016</v>
      </c>
    </row>
    <row r="20" spans="1:5" ht="22.5" customHeight="1" x14ac:dyDescent="0.2">
      <c r="A20" s="13" t="s">
        <v>17</v>
      </c>
      <c r="B20" s="7">
        <v>372453.79</v>
      </c>
      <c r="C20" s="7">
        <f>E20-B20</f>
        <v>3432</v>
      </c>
      <c r="D20" s="7"/>
      <c r="E20" s="7">
        <v>375885.79</v>
      </c>
    </row>
    <row r="21" spans="1:5" ht="22.5" customHeight="1" x14ac:dyDescent="0.2">
      <c r="A21" s="18" t="s">
        <v>18</v>
      </c>
      <c r="B21" s="7">
        <v>228839.93</v>
      </c>
      <c r="C21" s="7"/>
      <c r="D21" s="7">
        <f t="shared" si="0"/>
        <v>100</v>
      </c>
      <c r="E21" s="7">
        <v>228739.93</v>
      </c>
    </row>
    <row r="22" spans="1:5" ht="22.5" customHeight="1" x14ac:dyDescent="0.2">
      <c r="A22" s="18" t="s">
        <v>75</v>
      </c>
      <c r="B22" s="7">
        <v>28223</v>
      </c>
      <c r="C22" s="7">
        <f t="shared" ref="C22:C31" si="1">E22-B22</f>
        <v>3800</v>
      </c>
      <c r="D22" s="7"/>
      <c r="E22" s="7">
        <v>32023</v>
      </c>
    </row>
    <row r="23" spans="1:5" ht="22.5" customHeight="1" x14ac:dyDescent="0.2">
      <c r="A23" s="18" t="s">
        <v>41</v>
      </c>
      <c r="B23" s="7">
        <v>129550</v>
      </c>
      <c r="C23" s="7"/>
      <c r="D23" s="7">
        <f t="shared" si="0"/>
        <v>700</v>
      </c>
      <c r="E23" s="7">
        <v>128850</v>
      </c>
    </row>
    <row r="24" spans="1:5" ht="22.5" customHeight="1" x14ac:dyDescent="0.2">
      <c r="A24" s="19" t="s">
        <v>76</v>
      </c>
      <c r="B24" s="7">
        <v>6700</v>
      </c>
      <c r="C24" s="7"/>
      <c r="D24" s="7">
        <f t="shared" si="0"/>
        <v>1000</v>
      </c>
      <c r="E24" s="7">
        <v>5700</v>
      </c>
    </row>
    <row r="25" spans="1:5" ht="22.5" customHeight="1" x14ac:dyDescent="0.2">
      <c r="A25" s="18" t="s">
        <v>77</v>
      </c>
      <c r="B25" s="7">
        <v>3605</v>
      </c>
      <c r="C25" s="7"/>
      <c r="D25" s="7">
        <f t="shared" si="0"/>
        <v>400</v>
      </c>
      <c r="E25" s="7">
        <v>3205</v>
      </c>
    </row>
    <row r="26" spans="1:5" ht="22.5" customHeight="1" x14ac:dyDescent="0.2">
      <c r="A26" s="18" t="s">
        <v>78</v>
      </c>
      <c r="B26" s="7">
        <v>137350</v>
      </c>
      <c r="C26" s="7">
        <f t="shared" si="1"/>
        <v>24000</v>
      </c>
      <c r="D26" s="7"/>
      <c r="E26" s="7">
        <v>161350</v>
      </c>
    </row>
    <row r="27" spans="1:5" ht="22.5" customHeight="1" x14ac:dyDescent="0.2">
      <c r="A27" s="18" t="s">
        <v>44</v>
      </c>
      <c r="B27" s="7">
        <v>388296.45</v>
      </c>
      <c r="C27" s="7">
        <f t="shared" si="1"/>
        <v>18325</v>
      </c>
      <c r="D27" s="7"/>
      <c r="E27" s="7">
        <v>406621.45</v>
      </c>
    </row>
    <row r="28" spans="1:5" ht="22.5" customHeight="1" x14ac:dyDescent="0.2">
      <c r="A28" s="18" t="s">
        <v>45</v>
      </c>
      <c r="B28" s="7">
        <v>785450</v>
      </c>
      <c r="C28" s="7"/>
      <c r="D28" s="7">
        <f>B28-E28</f>
        <v>24000</v>
      </c>
      <c r="E28" s="7">
        <v>761450</v>
      </c>
    </row>
    <row r="29" spans="1:5" ht="22.5" customHeight="1" x14ac:dyDescent="0.2">
      <c r="A29" s="18" t="s">
        <v>67</v>
      </c>
      <c r="B29" s="7">
        <v>5028.13</v>
      </c>
      <c r="C29" s="7">
        <f t="shared" si="1"/>
        <v>1171.8699999999999</v>
      </c>
      <c r="D29" s="7"/>
      <c r="E29" s="7">
        <v>6200</v>
      </c>
    </row>
    <row r="30" spans="1:5" ht="22.5" customHeight="1" x14ac:dyDescent="0.2">
      <c r="A30" s="18" t="s">
        <v>79</v>
      </c>
      <c r="B30" s="7">
        <v>-28.13</v>
      </c>
      <c r="C30" s="7">
        <f t="shared" si="1"/>
        <v>28.13</v>
      </c>
      <c r="D30" s="7"/>
      <c r="E30" s="7">
        <v>0</v>
      </c>
    </row>
    <row r="31" spans="1:5" ht="22.5" customHeight="1" x14ac:dyDescent="0.2">
      <c r="A31" s="18" t="s">
        <v>57</v>
      </c>
      <c r="B31" s="7">
        <v>16000</v>
      </c>
      <c r="C31" s="7">
        <f t="shared" si="1"/>
        <v>5000</v>
      </c>
      <c r="D31" s="7"/>
      <c r="E31" s="7">
        <v>21000</v>
      </c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 t="s">
        <v>48</v>
      </c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55757</v>
      </c>
      <c r="D36" s="7">
        <f>SUM(D17:D35)</f>
        <v>57275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B14" sqref="B14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54</v>
      </c>
      <c r="B5" s="3"/>
      <c r="E5" s="1" t="s">
        <v>31</v>
      </c>
    </row>
    <row r="6" spans="1:5" ht="17.25" customHeight="1" x14ac:dyDescent="0.2">
      <c r="A6" t="s">
        <v>60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14761357.32</v>
      </c>
      <c r="C9" s="8">
        <f>E9-B9</f>
        <v>225.59999999962747</v>
      </c>
      <c r="D9" s="8"/>
      <c r="E9" s="7">
        <v>14761582.92</v>
      </c>
    </row>
    <row r="10" spans="1:5" ht="22.5" customHeight="1" x14ac:dyDescent="0.2">
      <c r="A10" s="9">
        <v>390</v>
      </c>
      <c r="B10" s="7">
        <v>50000</v>
      </c>
      <c r="C10" s="8">
        <f>E10-B10</f>
        <v>225.59999999999854</v>
      </c>
      <c r="D10" s="8"/>
      <c r="E10" s="7">
        <v>50225.599999999999</v>
      </c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6104394</v>
      </c>
      <c r="C17" s="7">
        <f>E17-B17</f>
        <v>5504</v>
      </c>
      <c r="D17" s="7"/>
      <c r="E17" s="7">
        <v>6109898</v>
      </c>
    </row>
    <row r="18" spans="1:5" ht="22.5" customHeight="1" x14ac:dyDescent="0.2">
      <c r="A18" s="13" t="s">
        <v>16</v>
      </c>
      <c r="B18" s="7">
        <v>1473940.56</v>
      </c>
      <c r="C18" s="7"/>
      <c r="D18" s="7">
        <f t="shared" ref="D18:D19" si="0">B18-E18</f>
        <v>4500</v>
      </c>
      <c r="E18" s="7">
        <v>1469440.56</v>
      </c>
    </row>
    <row r="19" spans="1:5" ht="22.5" customHeight="1" x14ac:dyDescent="0.2">
      <c r="A19" s="13" t="s">
        <v>27</v>
      </c>
      <c r="B19" s="7">
        <v>347241</v>
      </c>
      <c r="C19" s="7"/>
      <c r="D19" s="7">
        <f t="shared" si="0"/>
        <v>11500</v>
      </c>
      <c r="E19" s="7">
        <v>335741</v>
      </c>
    </row>
    <row r="20" spans="1:5" ht="22.5" customHeight="1" x14ac:dyDescent="0.2">
      <c r="A20" s="13" t="s">
        <v>17</v>
      </c>
      <c r="B20" s="7">
        <v>371953.79</v>
      </c>
      <c r="C20" s="7">
        <f>E20-B20</f>
        <v>500</v>
      </c>
      <c r="D20" s="7"/>
      <c r="E20" s="7">
        <v>372453.79</v>
      </c>
    </row>
    <row r="21" spans="1:5" ht="22.5" customHeight="1" x14ac:dyDescent="0.2">
      <c r="A21" s="13" t="s">
        <v>28</v>
      </c>
      <c r="B21" s="7">
        <v>97942</v>
      </c>
      <c r="C21" s="7">
        <f>E21-B21</f>
        <v>6000</v>
      </c>
      <c r="D21" s="7"/>
      <c r="E21" s="7">
        <v>103942</v>
      </c>
    </row>
    <row r="22" spans="1:5" ht="22.5" customHeight="1" x14ac:dyDescent="0.2">
      <c r="A22" s="13" t="s">
        <v>61</v>
      </c>
      <c r="B22" s="7">
        <v>118784</v>
      </c>
      <c r="C22" s="7">
        <f t="shared" ref="C22:C35" si="1">E22-B22</f>
        <v>111</v>
      </c>
      <c r="D22" s="7"/>
      <c r="E22" s="7">
        <v>118895</v>
      </c>
    </row>
    <row r="23" spans="1:5" ht="22.5" customHeight="1" x14ac:dyDescent="0.2">
      <c r="A23" s="13" t="s">
        <v>19</v>
      </c>
      <c r="B23" s="7">
        <v>224765</v>
      </c>
      <c r="C23" s="7">
        <f t="shared" si="1"/>
        <v>3112</v>
      </c>
      <c r="D23" s="7"/>
      <c r="E23" s="7">
        <v>227877</v>
      </c>
    </row>
    <row r="24" spans="1:5" ht="22.5" customHeight="1" x14ac:dyDescent="0.2">
      <c r="A24" s="14" t="s">
        <v>62</v>
      </c>
      <c r="B24" s="7">
        <v>11200</v>
      </c>
      <c r="C24" s="7">
        <f t="shared" si="1"/>
        <v>1000</v>
      </c>
      <c r="D24" s="7"/>
      <c r="E24" s="7">
        <v>12200</v>
      </c>
    </row>
    <row r="25" spans="1:5" ht="22.5" customHeight="1" x14ac:dyDescent="0.2">
      <c r="A25" s="13" t="s">
        <v>63</v>
      </c>
      <c r="B25" s="7">
        <v>246129</v>
      </c>
      <c r="C25" s="7">
        <f t="shared" si="1"/>
        <v>5885</v>
      </c>
      <c r="D25" s="7"/>
      <c r="E25" s="7">
        <v>252014</v>
      </c>
    </row>
    <row r="26" spans="1:5" ht="22.5" customHeight="1" x14ac:dyDescent="0.2">
      <c r="A26" s="13" t="s">
        <v>64</v>
      </c>
      <c r="B26" s="7">
        <v>57163</v>
      </c>
      <c r="C26" s="7">
        <f t="shared" si="1"/>
        <v>1888</v>
      </c>
      <c r="D26" s="7"/>
      <c r="E26" s="7">
        <v>59051</v>
      </c>
    </row>
    <row r="27" spans="1:5" ht="22.5" customHeight="1" x14ac:dyDescent="0.2">
      <c r="A27" s="13" t="s">
        <v>65</v>
      </c>
      <c r="B27" s="7">
        <v>242814</v>
      </c>
      <c r="C27" s="7">
        <f t="shared" si="1"/>
        <v>2500</v>
      </c>
      <c r="D27" s="7"/>
      <c r="E27" s="7">
        <v>245314</v>
      </c>
    </row>
    <row r="28" spans="1:5" ht="22.5" customHeight="1" x14ac:dyDescent="0.2">
      <c r="A28" s="13" t="s">
        <v>66</v>
      </c>
      <c r="B28" s="7">
        <v>540559</v>
      </c>
      <c r="C28" s="7"/>
      <c r="D28" s="7">
        <f>B28-E28</f>
        <v>18000</v>
      </c>
      <c r="E28" s="7">
        <v>522559</v>
      </c>
    </row>
    <row r="29" spans="1:5" ht="22.5" customHeight="1" x14ac:dyDescent="0.2">
      <c r="A29" s="13" t="s">
        <v>44</v>
      </c>
      <c r="B29" s="7">
        <v>382815</v>
      </c>
      <c r="C29" s="7">
        <f t="shared" si="1"/>
        <v>5481.4500000000116</v>
      </c>
      <c r="D29" s="7"/>
      <c r="E29" s="7">
        <v>388296.45</v>
      </c>
    </row>
    <row r="30" spans="1:5" ht="22.5" customHeight="1" x14ac:dyDescent="0.2">
      <c r="A30" s="13" t="s">
        <v>67</v>
      </c>
      <c r="B30" s="7">
        <v>5000</v>
      </c>
      <c r="C30" s="7">
        <f t="shared" si="1"/>
        <v>28.130000000000109</v>
      </c>
      <c r="D30" s="7"/>
      <c r="E30" s="7">
        <v>5028.13</v>
      </c>
    </row>
    <row r="31" spans="1:5" ht="22.5" customHeight="1" x14ac:dyDescent="0.2">
      <c r="A31" s="13" t="s">
        <v>68</v>
      </c>
      <c r="B31" s="7">
        <v>60250</v>
      </c>
      <c r="C31" s="7">
        <f t="shared" si="1"/>
        <v>10000</v>
      </c>
      <c r="D31" s="7"/>
      <c r="E31" s="7">
        <v>70250</v>
      </c>
    </row>
    <row r="32" spans="1:5" ht="22.5" customHeight="1" x14ac:dyDescent="0.2">
      <c r="A32" s="13" t="s">
        <v>32</v>
      </c>
      <c r="B32" s="7">
        <v>183500</v>
      </c>
      <c r="C32" s="7"/>
      <c r="D32" s="7">
        <f>B32-E32</f>
        <v>25000</v>
      </c>
      <c r="E32" s="7">
        <v>158500</v>
      </c>
    </row>
    <row r="33" spans="1:5" ht="22.5" customHeight="1" x14ac:dyDescent="0.2">
      <c r="A33" s="13" t="s">
        <v>34</v>
      </c>
      <c r="B33" s="7">
        <v>39000</v>
      </c>
      <c r="C33" s="7">
        <f t="shared" si="1"/>
        <v>15000</v>
      </c>
      <c r="D33" s="7"/>
      <c r="E33" s="7">
        <v>54000</v>
      </c>
    </row>
    <row r="34" spans="1:5" ht="22.5" customHeight="1" x14ac:dyDescent="0.2">
      <c r="A34" s="13" t="s">
        <v>53</v>
      </c>
      <c r="B34" s="7">
        <v>5000</v>
      </c>
      <c r="C34" s="7">
        <f t="shared" si="1"/>
        <v>18.550000000000182</v>
      </c>
      <c r="D34" s="7"/>
      <c r="E34" s="7">
        <v>5018.55</v>
      </c>
    </row>
    <row r="35" spans="1:5" ht="22.5" customHeight="1" x14ac:dyDescent="0.2">
      <c r="A35" s="13" t="s">
        <v>48</v>
      </c>
      <c r="B35" s="7"/>
      <c r="C35" s="7">
        <f t="shared" si="1"/>
        <v>0</v>
      </c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57028.130000000019</v>
      </c>
      <c r="D36" s="7">
        <f>SUM(D17:D35)</f>
        <v>59000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5" zoomScaleNormal="100" workbookViewId="0">
      <selection activeCell="J14" sqref="J14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54</v>
      </c>
      <c r="B5" s="3"/>
      <c r="E5" s="1" t="s">
        <v>31</v>
      </c>
    </row>
    <row r="6" spans="1:5" ht="17.25" customHeight="1" x14ac:dyDescent="0.2">
      <c r="A6" t="s">
        <v>55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14761357.32</v>
      </c>
      <c r="C9" s="8">
        <f>E9-B9</f>
        <v>0</v>
      </c>
      <c r="D9" s="8"/>
      <c r="E9" s="7">
        <v>14761357.32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15</v>
      </c>
      <c r="B17" s="7">
        <v>6106664</v>
      </c>
      <c r="C17" s="7"/>
      <c r="D17" s="7">
        <f>B17-E17</f>
        <v>2270</v>
      </c>
      <c r="E17" s="7">
        <v>6104394</v>
      </c>
    </row>
    <row r="18" spans="1:5" ht="22.5" customHeight="1" x14ac:dyDescent="0.2">
      <c r="A18" s="13" t="s">
        <v>17</v>
      </c>
      <c r="B18" s="7">
        <v>369583.79</v>
      </c>
      <c r="C18" s="7">
        <f>E18-B18</f>
        <v>2370</v>
      </c>
      <c r="D18" s="7"/>
      <c r="E18" s="7">
        <v>371953.79</v>
      </c>
    </row>
    <row r="19" spans="1:5" ht="22.5" customHeight="1" x14ac:dyDescent="0.2">
      <c r="A19" s="13" t="s">
        <v>18</v>
      </c>
      <c r="B19" s="7">
        <v>228139.93</v>
      </c>
      <c r="C19" s="7">
        <f>E19-B19</f>
        <v>700</v>
      </c>
      <c r="D19" s="7"/>
      <c r="E19" s="7">
        <v>228839.93</v>
      </c>
    </row>
    <row r="20" spans="1:5" ht="22.5" customHeight="1" x14ac:dyDescent="0.2">
      <c r="A20" s="13" t="s">
        <v>56</v>
      </c>
      <c r="B20" s="7">
        <v>15500</v>
      </c>
      <c r="C20" s="7"/>
      <c r="D20" s="7">
        <f>B20-E20</f>
        <v>800</v>
      </c>
      <c r="E20" s="7">
        <v>14700</v>
      </c>
    </row>
    <row r="21" spans="1:5" ht="22.5" customHeight="1" x14ac:dyDescent="0.2">
      <c r="A21" s="13" t="s">
        <v>57</v>
      </c>
      <c r="B21" s="7">
        <v>14000</v>
      </c>
      <c r="C21" s="7">
        <f>E21-B21</f>
        <v>2000</v>
      </c>
      <c r="D21" s="7"/>
      <c r="E21" s="7">
        <v>16000</v>
      </c>
    </row>
    <row r="22" spans="1:5" ht="22.5" customHeight="1" x14ac:dyDescent="0.2">
      <c r="A22" s="13" t="s">
        <v>53</v>
      </c>
      <c r="B22" s="7">
        <v>7000</v>
      </c>
      <c r="C22" s="7"/>
      <c r="D22" s="7">
        <f>B22-E22</f>
        <v>2000</v>
      </c>
      <c r="E22" s="7">
        <v>5000</v>
      </c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5070</v>
      </c>
      <c r="D36" s="7">
        <f>SUM(D17:D35)</f>
        <v>5070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A22" sqref="A22:E24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50</v>
      </c>
      <c r="B5" s="3"/>
      <c r="E5" s="1" t="s">
        <v>31</v>
      </c>
    </row>
    <row r="6" spans="1:5" ht="17.25" customHeight="1" x14ac:dyDescent="0.2">
      <c r="A6" t="s">
        <v>52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14761357.32</v>
      </c>
      <c r="C9" s="8">
        <f>E9-B9</f>
        <v>0</v>
      </c>
      <c r="D9" s="8"/>
      <c r="E9" s="7">
        <v>14761357.32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17</v>
      </c>
      <c r="B17" s="7">
        <v>370083.79</v>
      </c>
      <c r="C17" s="7"/>
      <c r="D17" s="7">
        <f>B17-E17</f>
        <v>500</v>
      </c>
      <c r="E17" s="7">
        <v>369583.79</v>
      </c>
    </row>
    <row r="18" spans="1:5" ht="22.5" customHeight="1" x14ac:dyDescent="0.2">
      <c r="A18" s="13" t="s">
        <v>28</v>
      </c>
      <c r="B18" s="7">
        <v>97642</v>
      </c>
      <c r="C18" s="7">
        <f>E18-B18</f>
        <v>300</v>
      </c>
      <c r="D18" s="7"/>
      <c r="E18" s="7">
        <v>97942</v>
      </c>
    </row>
    <row r="19" spans="1:5" ht="22.5" customHeight="1" x14ac:dyDescent="0.2">
      <c r="A19" s="13" t="s">
        <v>33</v>
      </c>
      <c r="B19" s="7">
        <v>58</v>
      </c>
      <c r="C19" s="7">
        <f>E19-B19</f>
        <v>200</v>
      </c>
      <c r="D19" s="7"/>
      <c r="E19" s="7">
        <v>258</v>
      </c>
    </row>
    <row r="20" spans="1:5" ht="22.5" customHeight="1" x14ac:dyDescent="0.2">
      <c r="A20" s="13" t="s">
        <v>44</v>
      </c>
      <c r="B20" s="7">
        <v>379815</v>
      </c>
      <c r="C20" s="7">
        <f>E20-B20</f>
        <v>3000</v>
      </c>
      <c r="D20" s="7"/>
      <c r="E20" s="7">
        <v>382815</v>
      </c>
    </row>
    <row r="21" spans="1:5" ht="22.5" customHeight="1" x14ac:dyDescent="0.2">
      <c r="A21" s="13" t="s">
        <v>53</v>
      </c>
      <c r="B21" s="7">
        <v>10000</v>
      </c>
      <c r="C21" s="7"/>
      <c r="D21" s="7">
        <f>B21-E21</f>
        <v>3000</v>
      </c>
      <c r="E21" s="7">
        <v>7000</v>
      </c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3500</v>
      </c>
      <c r="D36" s="7">
        <f>SUM(D17:D35)</f>
        <v>3500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C24" sqref="C24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39</v>
      </c>
      <c r="B5" s="3"/>
      <c r="E5" s="1" t="s">
        <v>31</v>
      </c>
    </row>
    <row r="6" spans="1:5" ht="17.25" customHeight="1" x14ac:dyDescent="0.2">
      <c r="A6" t="s">
        <v>40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14761357.32</v>
      </c>
      <c r="C9" s="8">
        <f>E9-B9</f>
        <v>0</v>
      </c>
      <c r="D9" s="8"/>
      <c r="E9" s="7">
        <v>14761357.32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27</v>
      </c>
      <c r="B17" s="7">
        <v>345641</v>
      </c>
      <c r="C17" s="7"/>
      <c r="D17" s="7">
        <f>B17-E17</f>
        <v>400</v>
      </c>
      <c r="E17" s="7">
        <v>345241</v>
      </c>
    </row>
    <row r="18" spans="1:5" ht="22.5" customHeight="1" x14ac:dyDescent="0.2">
      <c r="A18" s="13" t="s">
        <v>17</v>
      </c>
      <c r="B18" s="7">
        <v>370383.79</v>
      </c>
      <c r="C18" s="7"/>
      <c r="D18" s="7">
        <f>B18-E18</f>
        <v>300</v>
      </c>
      <c r="E18" s="7">
        <v>370083.79</v>
      </c>
    </row>
    <row r="19" spans="1:5" ht="22.5" customHeight="1" x14ac:dyDescent="0.2">
      <c r="A19" s="13" t="s">
        <v>28</v>
      </c>
      <c r="B19" s="7">
        <v>97342</v>
      </c>
      <c r="C19" s="7">
        <f>E19-B19</f>
        <v>300</v>
      </c>
      <c r="D19" s="7"/>
      <c r="E19" s="7">
        <v>97642</v>
      </c>
    </row>
    <row r="20" spans="1:5" ht="22.5" customHeight="1" x14ac:dyDescent="0.2">
      <c r="A20" s="13" t="s">
        <v>41</v>
      </c>
      <c r="B20" s="7">
        <v>129150</v>
      </c>
      <c r="C20" s="7">
        <f>E20-B20</f>
        <v>400</v>
      </c>
      <c r="D20" s="7"/>
      <c r="E20" s="7">
        <v>129550</v>
      </c>
    </row>
    <row r="21" spans="1:5" ht="22.5" customHeight="1" x14ac:dyDescent="0.2">
      <c r="A21" s="13" t="s">
        <v>42</v>
      </c>
      <c r="B21" s="7">
        <v>38167</v>
      </c>
      <c r="C21" s="7"/>
      <c r="D21" s="7">
        <f>B21-E21</f>
        <v>3000</v>
      </c>
      <c r="E21" s="7">
        <v>35167</v>
      </c>
    </row>
    <row r="22" spans="1:5" ht="22.5" customHeight="1" x14ac:dyDescent="0.2">
      <c r="A22" s="13" t="s">
        <v>43</v>
      </c>
      <c r="B22" s="7">
        <v>49500</v>
      </c>
      <c r="C22" s="7">
        <f>E22-B22</f>
        <v>5000</v>
      </c>
      <c r="D22" s="7"/>
      <c r="E22" s="7">
        <v>54500</v>
      </c>
    </row>
    <row r="23" spans="1:5" ht="22.5" customHeight="1" x14ac:dyDescent="0.2">
      <c r="A23" s="13" t="s">
        <v>44</v>
      </c>
      <c r="B23" s="7">
        <v>376815</v>
      </c>
      <c r="C23" s="7">
        <f>E23-B23</f>
        <v>3000</v>
      </c>
      <c r="D23" s="7"/>
      <c r="E23" s="7">
        <v>379815</v>
      </c>
    </row>
    <row r="24" spans="1:5" ht="22.5" customHeight="1" x14ac:dyDescent="0.2">
      <c r="A24" s="14" t="s">
        <v>45</v>
      </c>
      <c r="B24" s="7">
        <v>790450</v>
      </c>
      <c r="C24" s="7"/>
      <c r="D24" s="7">
        <f>B24-E24</f>
        <v>5000</v>
      </c>
      <c r="E24" s="7">
        <v>785450</v>
      </c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8700</v>
      </c>
      <c r="D36" s="7">
        <f>SUM(D17:D35)</f>
        <v>8700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A15" sqref="A15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26</v>
      </c>
      <c r="B5" s="3"/>
      <c r="E5" s="1" t="s">
        <v>31</v>
      </c>
    </row>
    <row r="6" spans="1:5" ht="17.25" customHeight="1" x14ac:dyDescent="0.2">
      <c r="A6" t="s">
        <v>38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16135502.66</v>
      </c>
      <c r="C9" s="8">
        <f>E9-B9</f>
        <v>0</v>
      </c>
      <c r="D9" s="8"/>
      <c r="E9" s="7">
        <v>16135502.66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28</v>
      </c>
      <c r="B17" s="7">
        <v>97400</v>
      </c>
      <c r="C17" s="7"/>
      <c r="D17" s="7">
        <f>B17-E17</f>
        <v>58</v>
      </c>
      <c r="E17" s="7">
        <v>97342</v>
      </c>
    </row>
    <row r="18" spans="1:5" ht="22.5" customHeight="1" x14ac:dyDescent="0.2">
      <c r="A18" s="13" t="s">
        <v>33</v>
      </c>
      <c r="B18" s="7">
        <v>0</v>
      </c>
      <c r="C18" s="7">
        <f>E18-B18</f>
        <v>58</v>
      </c>
      <c r="D18" s="7"/>
      <c r="E18" s="7">
        <v>58</v>
      </c>
    </row>
    <row r="19" spans="1:5" ht="22.5" customHeight="1" x14ac:dyDescent="0.2">
      <c r="A19" s="13" t="s">
        <v>32</v>
      </c>
      <c r="B19" s="7">
        <v>200000</v>
      </c>
      <c r="C19" s="7"/>
      <c r="D19" s="7">
        <f>B19-E19</f>
        <v>10000</v>
      </c>
      <c r="E19" s="7">
        <v>190000</v>
      </c>
    </row>
    <row r="20" spans="1:5" ht="22.5" customHeight="1" x14ac:dyDescent="0.2">
      <c r="A20" s="13" t="s">
        <v>34</v>
      </c>
      <c r="B20" s="7">
        <v>25000</v>
      </c>
      <c r="C20" s="7">
        <f>E20-B20</f>
        <v>10000</v>
      </c>
      <c r="D20" s="7"/>
      <c r="E20" s="7">
        <v>35000</v>
      </c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10058</v>
      </c>
      <c r="D36" s="7">
        <f>SUM(D17:D35)</f>
        <v>10058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B19" sqref="B19"/>
    </sheetView>
  </sheetViews>
  <sheetFormatPr defaultRowHeight="12.75" x14ac:dyDescent="0.2"/>
  <cols>
    <col min="1" max="4" width="18.5703125" customWidth="1"/>
    <col min="5" max="5" width="16.5703125" customWidth="1"/>
  </cols>
  <sheetData>
    <row r="1" spans="1:5" ht="15" customHeight="1" x14ac:dyDescent="0.2">
      <c r="A1" t="s">
        <v>0</v>
      </c>
    </row>
    <row r="2" spans="1:5" ht="15" customHeight="1" x14ac:dyDescent="0.2">
      <c r="A2" t="s">
        <v>1</v>
      </c>
    </row>
    <row r="3" spans="1:5" ht="15" customHeight="1" x14ac:dyDescent="0.2">
      <c r="A3" t="s">
        <v>2</v>
      </c>
    </row>
    <row r="4" spans="1:5" ht="23.25" customHeight="1" x14ac:dyDescent="0.2">
      <c r="A4" t="s">
        <v>3</v>
      </c>
      <c r="E4" s="1" t="s">
        <v>4</v>
      </c>
    </row>
    <row r="5" spans="1:5" ht="20.25" customHeight="1" x14ac:dyDescent="0.2">
      <c r="A5" s="2" t="s">
        <v>96</v>
      </c>
      <c r="B5" s="3"/>
      <c r="E5" s="1" t="s">
        <v>46</v>
      </c>
    </row>
    <row r="6" spans="1:5" ht="17.25" customHeight="1" x14ac:dyDescent="0.2">
      <c r="A6" s="2" t="s">
        <v>109</v>
      </c>
    </row>
    <row r="7" spans="1:5" ht="20.25" customHeight="1" x14ac:dyDescent="0.2">
      <c r="A7" s="25" t="s">
        <v>6</v>
      </c>
      <c r="B7" s="25"/>
      <c r="C7" s="25"/>
      <c r="D7" s="25"/>
      <c r="E7" s="25"/>
    </row>
    <row r="8" spans="1:5" ht="24" customHeight="1" x14ac:dyDescent="0.2">
      <c r="A8" s="4" t="s">
        <v>7</v>
      </c>
      <c r="B8" s="5" t="s">
        <v>8</v>
      </c>
      <c r="C8" s="5" t="s">
        <v>9</v>
      </c>
      <c r="D8" s="5" t="s">
        <v>10</v>
      </c>
      <c r="E8" s="5" t="s">
        <v>11</v>
      </c>
    </row>
    <row r="9" spans="1:5" ht="22.5" customHeight="1" x14ac:dyDescent="0.2">
      <c r="A9" s="6" t="s">
        <v>12</v>
      </c>
      <c r="B9" s="7">
        <v>250</v>
      </c>
      <c r="C9" s="8">
        <f>E9-B9</f>
        <v>0</v>
      </c>
      <c r="D9" s="8"/>
      <c r="E9" s="7">
        <v>250</v>
      </c>
    </row>
    <row r="10" spans="1:5" ht="22.5" customHeight="1" x14ac:dyDescent="0.2">
      <c r="A10" s="9"/>
      <c r="B10" s="7"/>
      <c r="C10" s="8"/>
      <c r="D10" s="8"/>
      <c r="E10" s="7"/>
    </row>
    <row r="11" spans="1:5" ht="22.5" customHeight="1" x14ac:dyDescent="0.2">
      <c r="A11" s="10"/>
      <c r="B11" s="11"/>
      <c r="C11" s="8"/>
      <c r="D11" s="8"/>
      <c r="E11" s="11"/>
    </row>
    <row r="12" spans="1:5" ht="22.5" customHeight="1" x14ac:dyDescent="0.2">
      <c r="A12" s="10"/>
      <c r="B12" s="11"/>
      <c r="C12" s="8"/>
      <c r="D12" s="8"/>
      <c r="E12" s="11"/>
    </row>
    <row r="13" spans="1:5" ht="22.5" customHeight="1" x14ac:dyDescent="0.2">
      <c r="A13" s="10"/>
      <c r="B13" s="11"/>
      <c r="C13" s="8"/>
      <c r="D13" s="8"/>
      <c r="E13" s="11"/>
    </row>
    <row r="14" spans="1:5" ht="22.5" customHeight="1" x14ac:dyDescent="0.2">
      <c r="A14" s="10"/>
      <c r="B14" s="11"/>
      <c r="C14" s="12"/>
      <c r="D14" s="8"/>
      <c r="E14" s="11"/>
    </row>
    <row r="15" spans="1:5" ht="34.5" customHeight="1" x14ac:dyDescent="0.2">
      <c r="A15" t="s">
        <v>13</v>
      </c>
    </row>
    <row r="16" spans="1:5" ht="22.5" customHeight="1" x14ac:dyDescent="0.2">
      <c r="A16" s="5" t="s">
        <v>14</v>
      </c>
      <c r="B16" s="5" t="s">
        <v>8</v>
      </c>
      <c r="C16" s="5" t="s">
        <v>9</v>
      </c>
      <c r="D16" s="5" t="s">
        <v>10</v>
      </c>
      <c r="E16" s="5" t="s">
        <v>11</v>
      </c>
    </row>
    <row r="17" spans="1:5" ht="22.5" customHeight="1" x14ac:dyDescent="0.2">
      <c r="A17" s="13" t="s">
        <v>47</v>
      </c>
      <c r="B17" s="7">
        <v>1726198.74</v>
      </c>
      <c r="C17" s="7">
        <f>E17-B17</f>
        <v>2.3100000000558794</v>
      </c>
      <c r="D17" s="7"/>
      <c r="E17" s="7">
        <v>1726201.05</v>
      </c>
    </row>
    <row r="18" spans="1:5" ht="22.5" customHeight="1" x14ac:dyDescent="0.2">
      <c r="A18" s="13" t="s">
        <v>48</v>
      </c>
      <c r="B18" s="7">
        <v>189.68</v>
      </c>
      <c r="C18" s="7"/>
      <c r="D18" s="7">
        <f>B18-E18</f>
        <v>2.3100000000000023</v>
      </c>
      <c r="E18" s="7">
        <v>187.37</v>
      </c>
    </row>
    <row r="19" spans="1:5" ht="22.5" customHeight="1" x14ac:dyDescent="0.2">
      <c r="A19" s="13"/>
      <c r="B19" s="7"/>
      <c r="C19" s="7"/>
      <c r="D19" s="7"/>
      <c r="E19" s="7"/>
    </row>
    <row r="20" spans="1:5" ht="22.5" customHeight="1" x14ac:dyDescent="0.2">
      <c r="A20" s="13"/>
      <c r="B20" s="7"/>
      <c r="C20" s="7"/>
      <c r="D20" s="7"/>
      <c r="E20" s="7"/>
    </row>
    <row r="21" spans="1:5" ht="22.5" customHeight="1" x14ac:dyDescent="0.2">
      <c r="A21" s="13"/>
      <c r="B21" s="7"/>
      <c r="C21" s="7"/>
      <c r="D21" s="7"/>
      <c r="E21" s="7"/>
    </row>
    <row r="22" spans="1:5" ht="22.5" customHeight="1" x14ac:dyDescent="0.2">
      <c r="A22" s="13"/>
      <c r="B22" s="7"/>
      <c r="C22" s="7"/>
      <c r="D22" s="7"/>
      <c r="E22" s="7"/>
    </row>
    <row r="23" spans="1:5" ht="22.5" customHeight="1" x14ac:dyDescent="0.2">
      <c r="A23" s="13"/>
      <c r="B23" s="7"/>
      <c r="C23" s="7"/>
      <c r="D23" s="7"/>
      <c r="E23" s="7"/>
    </row>
    <row r="24" spans="1:5" ht="22.5" customHeight="1" x14ac:dyDescent="0.2">
      <c r="A24" s="14"/>
      <c r="B24" s="7"/>
      <c r="C24" s="7"/>
      <c r="D24" s="7"/>
      <c r="E24" s="7"/>
    </row>
    <row r="25" spans="1:5" ht="22.5" customHeight="1" x14ac:dyDescent="0.2">
      <c r="A25" s="13"/>
      <c r="B25" s="7"/>
      <c r="C25" s="7"/>
      <c r="D25" s="7"/>
      <c r="E25" s="7"/>
    </row>
    <row r="26" spans="1:5" ht="22.5" customHeight="1" x14ac:dyDescent="0.2">
      <c r="A26" s="13"/>
      <c r="B26" s="7"/>
      <c r="C26" s="7"/>
      <c r="D26" s="7"/>
      <c r="E26" s="7"/>
    </row>
    <row r="27" spans="1:5" ht="22.5" customHeight="1" x14ac:dyDescent="0.2">
      <c r="A27" s="13"/>
      <c r="B27" s="7"/>
      <c r="C27" s="7"/>
      <c r="D27" s="7"/>
      <c r="E27" s="7"/>
    </row>
    <row r="28" spans="1:5" ht="22.5" customHeight="1" x14ac:dyDescent="0.2">
      <c r="A28" s="13"/>
      <c r="B28" s="7"/>
      <c r="C28" s="7"/>
      <c r="D28" s="7"/>
      <c r="E28" s="7"/>
    </row>
    <row r="29" spans="1:5" ht="22.5" customHeight="1" x14ac:dyDescent="0.2">
      <c r="A29" s="13"/>
      <c r="B29" s="7"/>
      <c r="C29" s="7"/>
      <c r="D29" s="7"/>
      <c r="E29" s="7"/>
    </row>
    <row r="30" spans="1:5" ht="22.5" customHeight="1" x14ac:dyDescent="0.2">
      <c r="A30" s="13"/>
      <c r="B30" s="7"/>
      <c r="C30" s="7"/>
      <c r="D30" s="7"/>
      <c r="E30" s="7"/>
    </row>
    <row r="31" spans="1:5" ht="22.5" customHeight="1" x14ac:dyDescent="0.2">
      <c r="A31" s="13"/>
      <c r="B31" s="7"/>
      <c r="C31" s="7"/>
      <c r="D31" s="7"/>
      <c r="E31" s="7"/>
    </row>
    <row r="32" spans="1:5" ht="22.5" customHeight="1" x14ac:dyDescent="0.2">
      <c r="A32" s="13"/>
      <c r="B32" s="7"/>
      <c r="C32" s="7"/>
      <c r="D32" s="7"/>
      <c r="E32" s="7"/>
    </row>
    <row r="33" spans="1:5" ht="22.5" customHeight="1" x14ac:dyDescent="0.2">
      <c r="A33" s="13"/>
      <c r="B33" s="7"/>
      <c r="C33" s="7"/>
      <c r="D33" s="7"/>
      <c r="E33" s="7"/>
    </row>
    <row r="34" spans="1:5" ht="22.5" customHeight="1" x14ac:dyDescent="0.2">
      <c r="A34" s="13"/>
      <c r="B34" s="7"/>
      <c r="C34" s="7"/>
      <c r="D34" s="7"/>
      <c r="E34" s="7"/>
    </row>
    <row r="35" spans="1:5" ht="22.5" customHeight="1" x14ac:dyDescent="0.2">
      <c r="A35" s="13"/>
      <c r="B35" s="7"/>
      <c r="C35" s="7"/>
      <c r="D35" s="7"/>
      <c r="E35" s="7"/>
    </row>
    <row r="36" spans="1:5" ht="22.5" customHeight="1" x14ac:dyDescent="0.2">
      <c r="A36" s="15" t="s">
        <v>23</v>
      </c>
      <c r="B36" s="7"/>
      <c r="C36" s="7">
        <f>SUM(C17:C35)</f>
        <v>2.3100000000558794</v>
      </c>
      <c r="D36" s="7">
        <f>SUM(D17:D35)</f>
        <v>2.3100000000000023</v>
      </c>
      <c r="E36" s="7"/>
    </row>
    <row r="37" spans="1:5" ht="45" customHeight="1" x14ac:dyDescent="0.2">
      <c r="A37" s="16" t="s">
        <v>24</v>
      </c>
    </row>
    <row r="38" spans="1:5" ht="37.5" customHeight="1" x14ac:dyDescent="0.2">
      <c r="A38" t="s">
        <v>25</v>
      </c>
    </row>
  </sheetData>
  <mergeCells count="1">
    <mergeCell ref="A7:E7"/>
  </mergeCells>
  <printOptions gridLines="1"/>
  <pageMargins left="0.75" right="0.57999999999999996" top="0.5" bottom="1" header="0.5" footer="0.5"/>
  <pageSetup paperSize="5" orientation="portrait" horizontalDpi="300" verticalDpi="300" r:id="rId1"/>
  <headerFooter alignWithMargins="0">
    <oddFooter>&amp;CPage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Gen April 11-12</vt:lpstr>
      <vt:lpstr>Gen Mar 1112 </vt:lpstr>
      <vt:lpstr>Gen Feb 1112 </vt:lpstr>
      <vt:lpstr>Gen Jan 10-11</vt:lpstr>
      <vt:lpstr>Gen Dec 10-11</vt:lpstr>
      <vt:lpstr>Gen Nov 10-11</vt:lpstr>
      <vt:lpstr>Gen Oct 10-11</vt:lpstr>
      <vt:lpstr>Gen Sept 10-11</vt:lpstr>
      <vt:lpstr>PECO April 11-12 </vt:lpstr>
      <vt:lpstr>PECO Mar 10-11 </vt:lpstr>
      <vt:lpstr>PECO Jan 10-11</vt:lpstr>
      <vt:lpstr>PECO Dec10-11 </vt:lpstr>
      <vt:lpstr>PECO Nov 10-11</vt:lpstr>
      <vt:lpstr>PECO Oct 10-11</vt:lpstr>
      <vt:lpstr>SFS April 11-12)</vt:lpstr>
      <vt:lpstr>SFS Mar 10-11 </vt:lpstr>
      <vt:lpstr>SFS Jan 10-11 </vt:lpstr>
      <vt:lpstr>SFS Sept 10-11</vt:lpstr>
      <vt:lpstr>Fed April 11-12</vt:lpstr>
      <vt:lpstr>Fed Mar 10-11</vt:lpstr>
      <vt:lpstr>Fed Dec 10-11</vt:lpstr>
      <vt:lpstr>Fed Nov 10-11</vt:lpstr>
      <vt:lpstr>Fed Oct 10-11 </vt:lpstr>
      <vt:lpstr>Fed Sept 10-11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Sissy Worley</dc:creator>
  <cp:lastModifiedBy>Susie White</cp:lastModifiedBy>
  <cp:lastPrinted>2012-05-08T19:32:16Z</cp:lastPrinted>
  <dcterms:created xsi:type="dcterms:W3CDTF">2011-11-01T12:02:12Z</dcterms:created>
  <dcterms:modified xsi:type="dcterms:W3CDTF">2012-06-13T12:00:30Z</dcterms:modified>
</cp:coreProperties>
</file>